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45" yWindow="-330" windowWidth="19440" windowHeight="12180"/>
  </bookViews>
  <sheets>
    <sheet name="Пр.1" sheetId="1" r:id="rId1"/>
    <sheet name="пр.2" sheetId="4" r:id="rId2"/>
    <sheet name="пр.3" sheetId="5" r:id="rId3"/>
    <sheet name="пр.4" sheetId="6" r:id="rId4"/>
    <sheet name="пр.5" sheetId="7" state="hidden" r:id="rId5"/>
    <sheet name="пр.6" sheetId="8" r:id="rId6"/>
    <sheet name="пр.7" sheetId="9" r:id="rId7"/>
  </sheets>
  <definedNames>
    <definedName name="_xlnm._FilterDatabase" localSheetId="4" hidden="1">пр.5!$A$12:$H$195</definedName>
    <definedName name="_xlnm._FilterDatabase" localSheetId="5" hidden="1">пр.6!$A$13:$WVP$160</definedName>
    <definedName name="_xlnm._FilterDatabase" localSheetId="6" hidden="1">пр.7!$A$13:$WVY$163</definedName>
    <definedName name="_xlnm.Print_Titles" localSheetId="4">пр.5!$11:$13</definedName>
    <definedName name="_xlnm.Print_Titles" localSheetId="5">пр.6!$12:$13</definedName>
    <definedName name="_xlnm.Print_Titles" localSheetId="6">пр.7!$11:$13</definedName>
    <definedName name="_xlnm.Print_Area" localSheetId="1">пр.2!$A$1:$E$41</definedName>
    <definedName name="_xlnm.Print_Area" localSheetId="3">пр.4!$A$1:$F$40</definedName>
    <definedName name="_xlnm.Print_Area" localSheetId="4">пр.5!$A$1:$H$199</definedName>
    <definedName name="_xlnm.Print_Area" localSheetId="5">пр.6!$A$1:$G$158</definedName>
    <definedName name="_xlnm.Print_Area" localSheetId="6">пр.7!$A$1:$I$163</definedName>
  </definedNames>
  <calcPr calcId="125725"/>
</workbook>
</file>

<file path=xl/calcChain.xml><?xml version="1.0" encoding="utf-8"?>
<calcChain xmlns="http://schemas.openxmlformats.org/spreadsheetml/2006/main">
  <c r="I90" i="9"/>
  <c r="I89" s="1"/>
  <c r="I88" s="1"/>
  <c r="H89"/>
  <c r="H88" s="1"/>
  <c r="G89"/>
  <c r="G88" s="1"/>
  <c r="G36" i="8"/>
  <c r="G44"/>
  <c r="G43" s="1"/>
  <c r="G42" s="1"/>
  <c r="E84" l="1"/>
  <c r="E95"/>
  <c r="F49"/>
  <c r="F50"/>
  <c r="G50"/>
  <c r="G49" s="1"/>
  <c r="J82" i="9"/>
  <c r="K82"/>
  <c r="L82"/>
  <c r="M82"/>
  <c r="G144"/>
  <c r="C41" i="4"/>
  <c r="D35"/>
  <c r="E35"/>
  <c r="C35"/>
  <c r="C18" i="5"/>
  <c r="F18" i="8" l="1"/>
  <c r="G18"/>
  <c r="E18"/>
  <c r="G20"/>
  <c r="E20"/>
  <c r="F25"/>
  <c r="G25"/>
  <c r="E25"/>
  <c r="E23"/>
  <c r="F29"/>
  <c r="G29"/>
  <c r="E29"/>
  <c r="F48"/>
  <c r="F47" s="1"/>
  <c r="G48"/>
  <c r="G47" s="1"/>
  <c r="E52"/>
  <c r="E51"/>
  <c r="F64"/>
  <c r="G64"/>
  <c r="E64"/>
  <c r="F76"/>
  <c r="G76"/>
  <c r="E76"/>
  <c r="F81"/>
  <c r="G81"/>
  <c r="E81"/>
  <c r="F84"/>
  <c r="G84"/>
  <c r="F94"/>
  <c r="G94"/>
  <c r="E94"/>
  <c r="F106"/>
  <c r="G106"/>
  <c r="E106"/>
  <c r="F116"/>
  <c r="G116"/>
  <c r="E116"/>
  <c r="F118"/>
  <c r="F117" s="1"/>
  <c r="G118"/>
  <c r="G117" s="1"/>
  <c r="E118"/>
  <c r="E117" s="1"/>
  <c r="F119"/>
  <c r="G119"/>
  <c r="E119"/>
  <c r="F122"/>
  <c r="G122"/>
  <c r="E122"/>
  <c r="F127"/>
  <c r="G127"/>
  <c r="E127"/>
  <c r="F137"/>
  <c r="G137"/>
  <c r="E137"/>
  <c r="F142"/>
  <c r="G142"/>
  <c r="E142"/>
  <c r="F148"/>
  <c r="G148"/>
  <c r="E148"/>
  <c r="E145"/>
  <c r="F144"/>
  <c r="G144"/>
  <c r="F151"/>
  <c r="G151"/>
  <c r="E151"/>
  <c r="G157"/>
  <c r="F157"/>
  <c r="I14"/>
  <c r="J14"/>
  <c r="E50" l="1"/>
  <c r="E49" s="1"/>
  <c r="E48" s="1"/>
  <c r="E47" s="1"/>
  <c r="E115"/>
  <c r="F39" i="6"/>
  <c r="E39"/>
  <c r="G30" i="9"/>
  <c r="F36" i="7" l="1"/>
  <c r="G28"/>
  <c r="H28"/>
  <c r="F28"/>
  <c r="F29"/>
  <c r="H30"/>
  <c r="G30"/>
  <c r="I26" i="9"/>
  <c r="G112" i="8" s="1"/>
  <c r="H126" i="9"/>
  <c r="H125" s="1"/>
  <c r="I126"/>
  <c r="I125" s="1"/>
  <c r="G126"/>
  <c r="G125" s="1"/>
  <c r="G124" s="1"/>
  <c r="G94"/>
  <c r="H94"/>
  <c r="I94"/>
  <c r="C26" i="4" l="1"/>
  <c r="I37" i="9" l="1"/>
  <c r="H87"/>
  <c r="I87"/>
  <c r="G86"/>
  <c r="G85" s="1"/>
  <c r="G84" s="1"/>
  <c r="G83" s="1"/>
  <c r="I162"/>
  <c r="I161" s="1"/>
  <c r="I160" s="1"/>
  <c r="H162"/>
  <c r="H161" s="1"/>
  <c r="H160" s="1"/>
  <c r="D33" i="4"/>
  <c r="E33"/>
  <c r="C33"/>
  <c r="G161" i="9"/>
  <c r="G160" s="1"/>
  <c r="M158"/>
  <c r="L158"/>
  <c r="K158"/>
  <c r="J158"/>
  <c r="I158"/>
  <c r="I157" s="1"/>
  <c r="I156" s="1"/>
  <c r="I155" s="1"/>
  <c r="I154" s="1"/>
  <c r="H158"/>
  <c r="H157" s="1"/>
  <c r="H156" s="1"/>
  <c r="H155" s="1"/>
  <c r="H154" s="1"/>
  <c r="G158"/>
  <c r="G157" s="1"/>
  <c r="G156" s="1"/>
  <c r="G155" s="1"/>
  <c r="G154" s="1"/>
  <c r="M153"/>
  <c r="L153"/>
  <c r="K153"/>
  <c r="J153"/>
  <c r="I151"/>
  <c r="I150" s="1"/>
  <c r="I149" s="1"/>
  <c r="I148" s="1"/>
  <c r="I147" s="1"/>
  <c r="H151"/>
  <c r="H150" s="1"/>
  <c r="H149" s="1"/>
  <c r="H148" s="1"/>
  <c r="H147" s="1"/>
  <c r="G151"/>
  <c r="G150" s="1"/>
  <c r="G149" s="1"/>
  <c r="G148" s="1"/>
  <c r="G147" s="1"/>
  <c r="I144"/>
  <c r="M142"/>
  <c r="M141" s="1"/>
  <c r="L142"/>
  <c r="L141" s="1"/>
  <c r="K142"/>
  <c r="K141" s="1"/>
  <c r="J142"/>
  <c r="I142"/>
  <c r="I141" s="1"/>
  <c r="I140" s="1"/>
  <c r="I139" s="1"/>
  <c r="I138" s="1"/>
  <c r="H142"/>
  <c r="H141" s="1"/>
  <c r="H140" s="1"/>
  <c r="H139" s="1"/>
  <c r="H138" s="1"/>
  <c r="G142"/>
  <c r="G141" s="1"/>
  <c r="G140" s="1"/>
  <c r="G139" s="1"/>
  <c r="J141"/>
  <c r="I133"/>
  <c r="H133"/>
  <c r="G133"/>
  <c r="I131"/>
  <c r="H131"/>
  <c r="G131"/>
  <c r="M130"/>
  <c r="L130"/>
  <c r="K130"/>
  <c r="J130"/>
  <c r="M123"/>
  <c r="L123"/>
  <c r="K123"/>
  <c r="J123"/>
  <c r="I121"/>
  <c r="I120" s="1"/>
  <c r="I119" s="1"/>
  <c r="I118" s="1"/>
  <c r="J71" i="8" s="1"/>
  <c r="H121" i="9"/>
  <c r="H120" s="1"/>
  <c r="H119" s="1"/>
  <c r="H118" s="1"/>
  <c r="I71" i="8" s="1"/>
  <c r="G121" i="9"/>
  <c r="M120"/>
  <c r="L120"/>
  <c r="K120"/>
  <c r="J120"/>
  <c r="I116"/>
  <c r="I115" s="1"/>
  <c r="I114" s="1"/>
  <c r="I113" s="1"/>
  <c r="H116"/>
  <c r="H115" s="1"/>
  <c r="H114" s="1"/>
  <c r="H113" s="1"/>
  <c r="G116"/>
  <c r="G115" s="1"/>
  <c r="G114" s="1"/>
  <c r="G113" s="1"/>
  <c r="M112"/>
  <c r="L112"/>
  <c r="K112"/>
  <c r="J112"/>
  <c r="M110"/>
  <c r="L110"/>
  <c r="K110"/>
  <c r="J110"/>
  <c r="I110"/>
  <c r="H110"/>
  <c r="G110"/>
  <c r="I108"/>
  <c r="H108"/>
  <c r="G108"/>
  <c r="I106"/>
  <c r="H106"/>
  <c r="G106"/>
  <c r="M105"/>
  <c r="L105"/>
  <c r="K105"/>
  <c r="J105"/>
  <c r="M101"/>
  <c r="L101"/>
  <c r="K101"/>
  <c r="J101"/>
  <c r="I99"/>
  <c r="I98" s="1"/>
  <c r="I97" s="1"/>
  <c r="I96" s="1"/>
  <c r="H99"/>
  <c r="H98" s="1"/>
  <c r="H97" s="1"/>
  <c r="H96" s="1"/>
  <c r="G99"/>
  <c r="G98" s="1"/>
  <c r="G97" s="1"/>
  <c r="G96" s="1"/>
  <c r="D27" i="6" s="1"/>
  <c r="D25" s="1"/>
  <c r="I93" i="9"/>
  <c r="I92" s="1"/>
  <c r="H93"/>
  <c r="H92" s="1"/>
  <c r="G93"/>
  <c r="G92" s="1"/>
  <c r="M84"/>
  <c r="L84"/>
  <c r="K84"/>
  <c r="J84"/>
  <c r="M76"/>
  <c r="L76"/>
  <c r="K76"/>
  <c r="J76"/>
  <c r="I76"/>
  <c r="H76"/>
  <c r="G76"/>
  <c r="I74"/>
  <c r="G74"/>
  <c r="M62"/>
  <c r="L62"/>
  <c r="K62"/>
  <c r="J62"/>
  <c r="I62"/>
  <c r="I61" s="1"/>
  <c r="I60" s="1"/>
  <c r="I59" s="1"/>
  <c r="I58" s="1"/>
  <c r="I57" s="1"/>
  <c r="H62"/>
  <c r="H61" s="1"/>
  <c r="H60" s="1"/>
  <c r="H59" s="1"/>
  <c r="H58" s="1"/>
  <c r="H57" s="1"/>
  <c r="G62"/>
  <c r="G61" s="1"/>
  <c r="G60" s="1"/>
  <c r="G59" s="1"/>
  <c r="G58" s="1"/>
  <c r="G57" s="1"/>
  <c r="M55"/>
  <c r="L55"/>
  <c r="K55"/>
  <c r="J55"/>
  <c r="I55"/>
  <c r="I54" s="1"/>
  <c r="I53" s="1"/>
  <c r="I52" s="1"/>
  <c r="G133" i="8" s="1"/>
  <c r="G132" s="1"/>
  <c r="G131" s="1"/>
  <c r="H55" i="9"/>
  <c r="H54" s="1"/>
  <c r="H53" s="1"/>
  <c r="H52" s="1"/>
  <c r="F133" i="8" s="1"/>
  <c r="G55" i="9"/>
  <c r="G54" s="1"/>
  <c r="G53" s="1"/>
  <c r="G52" s="1"/>
  <c r="E133" i="8" s="1"/>
  <c r="E132" s="1"/>
  <c r="E131" s="1"/>
  <c r="I50" i="9"/>
  <c r="I49" s="1"/>
  <c r="I48" s="1"/>
  <c r="I47" s="1"/>
  <c r="H50"/>
  <c r="H49" s="1"/>
  <c r="H48" s="1"/>
  <c r="H47" s="1"/>
  <c r="G50"/>
  <c r="G49" s="1"/>
  <c r="G48" s="1"/>
  <c r="G47" s="1"/>
  <c r="I44"/>
  <c r="I43" s="1"/>
  <c r="H44"/>
  <c r="H43" s="1"/>
  <c r="G44"/>
  <c r="G43" s="1"/>
  <c r="M43"/>
  <c r="L43"/>
  <c r="K43"/>
  <c r="J43"/>
  <c r="G41"/>
  <c r="M39"/>
  <c r="L39"/>
  <c r="K39"/>
  <c r="J39"/>
  <c r="I39"/>
  <c r="G124" i="8" s="1"/>
  <c r="G123" s="1"/>
  <c r="H39" i="9"/>
  <c r="F124" i="8" s="1"/>
  <c r="F123" s="1"/>
  <c r="G39" i="9"/>
  <c r="E124" i="8" s="1"/>
  <c r="E123" s="1"/>
  <c r="H37" i="9"/>
  <c r="G37"/>
  <c r="I30"/>
  <c r="I29" s="1"/>
  <c r="I28" s="1"/>
  <c r="H30"/>
  <c r="H29" s="1"/>
  <c r="H28" s="1"/>
  <c r="G29"/>
  <c r="G28" s="1"/>
  <c r="M26"/>
  <c r="L26"/>
  <c r="K26"/>
  <c r="J26"/>
  <c r="I25"/>
  <c r="I24" s="1"/>
  <c r="H26"/>
  <c r="G26"/>
  <c r="I20"/>
  <c r="I19" s="1"/>
  <c r="I18" s="1"/>
  <c r="I17" s="1"/>
  <c r="I16" s="1"/>
  <c r="H20"/>
  <c r="H19" s="1"/>
  <c r="H18" s="1"/>
  <c r="H17" s="1"/>
  <c r="H16" s="1"/>
  <c r="G20"/>
  <c r="G19" s="1"/>
  <c r="G18" s="1"/>
  <c r="G17" s="1"/>
  <c r="G16" s="1"/>
  <c r="M16"/>
  <c r="L16"/>
  <c r="K16"/>
  <c r="J16"/>
  <c r="G156" i="8"/>
  <c r="G155" s="1"/>
  <c r="F156"/>
  <c r="F155" s="1"/>
  <c r="E156"/>
  <c r="E155"/>
  <c r="G153"/>
  <c r="F153"/>
  <c r="E153"/>
  <c r="G152"/>
  <c r="F152"/>
  <c r="E152"/>
  <c r="G150"/>
  <c r="G149" s="1"/>
  <c r="F150"/>
  <c r="F149" s="1"/>
  <c r="E150"/>
  <c r="E149" s="1"/>
  <c r="G147"/>
  <c r="G146" s="1"/>
  <c r="F147"/>
  <c r="F146" s="1"/>
  <c r="E147"/>
  <c r="E146" s="1"/>
  <c r="E144"/>
  <c r="E143" s="1"/>
  <c r="G143"/>
  <c r="F143"/>
  <c r="G141"/>
  <c r="G140" s="1"/>
  <c r="F141"/>
  <c r="F140" s="1"/>
  <c r="E141"/>
  <c r="E140" s="1"/>
  <c r="G138"/>
  <c r="F138"/>
  <c r="E138"/>
  <c r="G136"/>
  <c r="F136"/>
  <c r="E136"/>
  <c r="E134"/>
  <c r="F132"/>
  <c r="F131" s="1"/>
  <c r="G121"/>
  <c r="F121"/>
  <c r="E121"/>
  <c r="G115"/>
  <c r="F115"/>
  <c r="G111"/>
  <c r="G110" s="1"/>
  <c r="G109" s="1"/>
  <c r="G108" s="1"/>
  <c r="G105"/>
  <c r="G104" s="1"/>
  <c r="G103" s="1"/>
  <c r="G102" s="1"/>
  <c r="G101" s="1"/>
  <c r="F105"/>
  <c r="F104" s="1"/>
  <c r="F103" s="1"/>
  <c r="F102" s="1"/>
  <c r="F101" s="1"/>
  <c r="E105"/>
  <c r="E104" s="1"/>
  <c r="E103" s="1"/>
  <c r="E102" s="1"/>
  <c r="E101" s="1"/>
  <c r="G93"/>
  <c r="G92" s="1"/>
  <c r="G91" s="1"/>
  <c r="G90" s="1"/>
  <c r="G89" s="1"/>
  <c r="F93"/>
  <c r="F92" s="1"/>
  <c r="F91" s="1"/>
  <c r="F90" s="1"/>
  <c r="F89" s="1"/>
  <c r="E93"/>
  <c r="E92" s="1"/>
  <c r="E91" s="1"/>
  <c r="E90" s="1"/>
  <c r="E89" s="1"/>
  <c r="F83"/>
  <c r="G83"/>
  <c r="E83"/>
  <c r="G80"/>
  <c r="G79" s="1"/>
  <c r="F80"/>
  <c r="F79" s="1"/>
  <c r="E80"/>
  <c r="G75"/>
  <c r="G74" s="1"/>
  <c r="G73" s="1"/>
  <c r="G72" s="1"/>
  <c r="G71" s="1"/>
  <c r="F75"/>
  <c r="F74" s="1"/>
  <c r="F73" s="1"/>
  <c r="F72" s="1"/>
  <c r="F71" s="1"/>
  <c r="E75"/>
  <c r="E74" s="1"/>
  <c r="E73" s="1"/>
  <c r="E72" s="1"/>
  <c r="E71" s="1"/>
  <c r="G63"/>
  <c r="G62" s="1"/>
  <c r="G61" s="1"/>
  <c r="G60" s="1"/>
  <c r="G59" s="1"/>
  <c r="F63"/>
  <c r="F62" s="1"/>
  <c r="F61" s="1"/>
  <c r="F60" s="1"/>
  <c r="F59" s="1"/>
  <c r="E63"/>
  <c r="E62" s="1"/>
  <c r="E61" s="1"/>
  <c r="E60" s="1"/>
  <c r="E59" s="1"/>
  <c r="E39"/>
  <c r="E38" s="1"/>
  <c r="E37" s="1"/>
  <c r="E36" s="1"/>
  <c r="G28"/>
  <c r="G27" s="1"/>
  <c r="F28"/>
  <c r="F27" s="1"/>
  <c r="E28"/>
  <c r="E27" s="1"/>
  <c r="G24"/>
  <c r="F24"/>
  <c r="E24"/>
  <c r="G19"/>
  <c r="E19"/>
  <c r="G17"/>
  <c r="F17"/>
  <c r="E17"/>
  <c r="L197" i="7"/>
  <c r="L195"/>
  <c r="K195"/>
  <c r="J195"/>
  <c r="I195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5"/>
  <c r="H183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5"/>
  <c r="G165"/>
  <c r="F165"/>
  <c r="H164"/>
  <c r="G164"/>
  <c r="F164"/>
  <c r="H163"/>
  <c r="G163"/>
  <c r="F163"/>
  <c r="H162"/>
  <c r="G162"/>
  <c r="F162"/>
  <c r="H160"/>
  <c r="G160"/>
  <c r="F160"/>
  <c r="L158"/>
  <c r="K158"/>
  <c r="J158"/>
  <c r="I158"/>
  <c r="H158"/>
  <c r="G158"/>
  <c r="F158"/>
  <c r="L157"/>
  <c r="K157"/>
  <c r="J157"/>
  <c r="I157"/>
  <c r="H157"/>
  <c r="G157"/>
  <c r="F157"/>
  <c r="H156"/>
  <c r="G156"/>
  <c r="F156"/>
  <c r="H155"/>
  <c r="G155"/>
  <c r="F155"/>
  <c r="H154"/>
  <c r="G154"/>
  <c r="F154"/>
  <c r="H153"/>
  <c r="G153"/>
  <c r="F153"/>
  <c r="H151"/>
  <c r="G151"/>
  <c r="F151"/>
  <c r="H150"/>
  <c r="G150"/>
  <c r="F150"/>
  <c r="H149"/>
  <c r="G149"/>
  <c r="F149"/>
  <c r="H148"/>
  <c r="G148"/>
  <c r="F148"/>
  <c r="H146"/>
  <c r="G146"/>
  <c r="F146"/>
  <c r="H145"/>
  <c r="G145"/>
  <c r="F145"/>
  <c r="H144"/>
  <c r="G144"/>
  <c r="F144"/>
  <c r="H143"/>
  <c r="G143"/>
  <c r="F143"/>
  <c r="H141"/>
  <c r="G141"/>
  <c r="F141"/>
  <c r="H139"/>
  <c r="G139"/>
  <c r="F139"/>
  <c r="H138"/>
  <c r="G138"/>
  <c r="F138"/>
  <c r="H137"/>
  <c r="G137"/>
  <c r="F137"/>
  <c r="H136"/>
  <c r="G136"/>
  <c r="F136"/>
  <c r="H134"/>
  <c r="G134"/>
  <c r="F134"/>
  <c r="H133"/>
  <c r="G133"/>
  <c r="F133"/>
  <c r="H132"/>
  <c r="G132"/>
  <c r="F132"/>
  <c r="H131"/>
  <c r="G131"/>
  <c r="F131"/>
  <c r="H130"/>
  <c r="G130"/>
  <c r="F130"/>
  <c r="H128"/>
  <c r="G128"/>
  <c r="F128"/>
  <c r="H126"/>
  <c r="G126"/>
  <c r="F126"/>
  <c r="H124"/>
  <c r="G124"/>
  <c r="F124"/>
  <c r="L122"/>
  <c r="K122"/>
  <c r="J122"/>
  <c r="I122"/>
  <c r="H122"/>
  <c r="G122"/>
  <c r="F122"/>
  <c r="H121"/>
  <c r="G121"/>
  <c r="F121"/>
  <c r="H120"/>
  <c r="G120"/>
  <c r="F120"/>
  <c r="H119"/>
  <c r="G119"/>
  <c r="F119"/>
  <c r="H117"/>
  <c r="G117"/>
  <c r="F117"/>
  <c r="H116"/>
  <c r="G116"/>
  <c r="F116"/>
  <c r="H115"/>
  <c r="G115"/>
  <c r="F115"/>
  <c r="H114"/>
  <c r="G114"/>
  <c r="F114"/>
  <c r="H113"/>
  <c r="G113"/>
  <c r="F113"/>
  <c r="H111"/>
  <c r="G111"/>
  <c r="F111"/>
  <c r="H105"/>
  <c r="H103"/>
  <c r="G103"/>
  <c r="F103"/>
  <c r="H101"/>
  <c r="G101"/>
  <c r="F101"/>
  <c r="H100"/>
  <c r="G100"/>
  <c r="F100"/>
  <c r="H99"/>
  <c r="G99"/>
  <c r="F99"/>
  <c r="H98"/>
  <c r="G98"/>
  <c r="F98"/>
  <c r="H97"/>
  <c r="G97"/>
  <c r="F97"/>
  <c r="H95"/>
  <c r="G95"/>
  <c r="F95"/>
  <c r="H94"/>
  <c r="G94"/>
  <c r="F94"/>
  <c r="H93"/>
  <c r="G93"/>
  <c r="F93"/>
  <c r="H92"/>
  <c r="G92"/>
  <c r="F92"/>
  <c r="L91"/>
  <c r="K91"/>
  <c r="J91"/>
  <c r="I91"/>
  <c r="H91"/>
  <c r="G91"/>
  <c r="F91"/>
  <c r="F89"/>
  <c r="F88"/>
  <c r="F87"/>
  <c r="F86"/>
  <c r="L84"/>
  <c r="K84"/>
  <c r="J84"/>
  <c r="I84"/>
  <c r="H84"/>
  <c r="G84"/>
  <c r="F84"/>
  <c r="H83"/>
  <c r="G83"/>
  <c r="F83"/>
  <c r="H82"/>
  <c r="G82"/>
  <c r="F82"/>
  <c r="H81"/>
  <c r="G81"/>
  <c r="F81"/>
  <c r="H80"/>
  <c r="G80"/>
  <c r="F80"/>
  <c r="L78"/>
  <c r="K78"/>
  <c r="J78"/>
  <c r="I78"/>
  <c r="H78"/>
  <c r="G78"/>
  <c r="F78"/>
  <c r="L75"/>
  <c r="K75"/>
  <c r="J75"/>
  <c r="I75"/>
  <c r="H75"/>
  <c r="G75"/>
  <c r="F75"/>
  <c r="H73"/>
  <c r="G73"/>
  <c r="F73"/>
  <c r="L72"/>
  <c r="K72"/>
  <c r="J72"/>
  <c r="I72"/>
  <c r="H72"/>
  <c r="G72"/>
  <c r="F72"/>
  <c r="H66"/>
  <c r="G66"/>
  <c r="F66"/>
  <c r="H65"/>
  <c r="G65"/>
  <c r="F65"/>
  <c r="H64"/>
  <c r="G64"/>
  <c r="F64"/>
  <c r="G62"/>
  <c r="F62"/>
  <c r="H61"/>
  <c r="G61"/>
  <c r="F61"/>
  <c r="H60"/>
  <c r="G60"/>
  <c r="F60"/>
  <c r="H59"/>
  <c r="G59"/>
  <c r="F59"/>
  <c r="H58"/>
  <c r="G58"/>
  <c r="F58"/>
  <c r="H57"/>
  <c r="G57"/>
  <c r="F57"/>
  <c r="H55"/>
  <c r="G55"/>
  <c r="G54" s="1"/>
  <c r="G53" s="1"/>
  <c r="G52" s="1"/>
  <c r="G46" s="1"/>
  <c r="F55"/>
  <c r="H54"/>
  <c r="H53" s="1"/>
  <c r="H52" s="1"/>
  <c r="H46" s="1"/>
  <c r="F54"/>
  <c r="F53" s="1"/>
  <c r="F52" s="1"/>
  <c r="F46" s="1"/>
  <c r="H50"/>
  <c r="G50"/>
  <c r="F50"/>
  <c r="H49"/>
  <c r="G49"/>
  <c r="F49"/>
  <c r="H48"/>
  <c r="G48"/>
  <c r="F48"/>
  <c r="H47"/>
  <c r="G47"/>
  <c r="F47"/>
  <c r="L44"/>
  <c r="K44"/>
  <c r="J44"/>
  <c r="I44"/>
  <c r="H44"/>
  <c r="G44"/>
  <c r="F44"/>
  <c r="H43"/>
  <c r="G43"/>
  <c r="F43"/>
  <c r="H41"/>
  <c r="G41"/>
  <c r="F41"/>
  <c r="H39"/>
  <c r="G39"/>
  <c r="F39"/>
  <c r="F37"/>
  <c r="H36"/>
  <c r="H35" s="1"/>
  <c r="H34" s="1"/>
  <c r="H33" s="1"/>
  <c r="G36"/>
  <c r="G35"/>
  <c r="F35"/>
  <c r="G34"/>
  <c r="F34"/>
  <c r="G33"/>
  <c r="F33"/>
  <c r="F31"/>
  <c r="H29"/>
  <c r="H27" s="1"/>
  <c r="G29"/>
  <c r="G27" s="1"/>
  <c r="L28"/>
  <c r="K28"/>
  <c r="J28"/>
  <c r="I28"/>
  <c r="F27"/>
  <c r="H25"/>
  <c r="G25"/>
  <c r="G24" s="1"/>
  <c r="G23" s="1"/>
  <c r="F25"/>
  <c r="F24" s="1"/>
  <c r="F23" s="1"/>
  <c r="H24"/>
  <c r="H23" s="1"/>
  <c r="H19"/>
  <c r="G19"/>
  <c r="G18" s="1"/>
  <c r="G17" s="1"/>
  <c r="G16" s="1"/>
  <c r="G15" s="1"/>
  <c r="F19"/>
  <c r="H18"/>
  <c r="F18"/>
  <c r="H17"/>
  <c r="H16" s="1"/>
  <c r="H15" s="1"/>
  <c r="F17"/>
  <c r="F16" s="1"/>
  <c r="F15" s="1"/>
  <c r="L15"/>
  <c r="K15"/>
  <c r="J15"/>
  <c r="I15"/>
  <c r="L14"/>
  <c r="K14"/>
  <c r="J14"/>
  <c r="I14"/>
  <c r="F38" i="6"/>
  <c r="E38"/>
  <c r="D38"/>
  <c r="D32"/>
  <c r="F21"/>
  <c r="E21"/>
  <c r="D21"/>
  <c r="E18" i="5"/>
  <c r="E17" s="1"/>
  <c r="D18"/>
  <c r="D17" s="1"/>
  <c r="C17"/>
  <c r="E38" i="4"/>
  <c r="D38"/>
  <c r="C38"/>
  <c r="E29"/>
  <c r="D29"/>
  <c r="C29"/>
  <c r="E26"/>
  <c r="D26"/>
  <c r="E23"/>
  <c r="D23"/>
  <c r="C23"/>
  <c r="E21"/>
  <c r="D21"/>
  <c r="C21"/>
  <c r="E19"/>
  <c r="D19"/>
  <c r="D16" s="1"/>
  <c r="C19"/>
  <c r="E17"/>
  <c r="D17"/>
  <c r="C17"/>
  <c r="C16" s="1"/>
  <c r="E16" i="1"/>
  <c r="D16"/>
  <c r="E13"/>
  <c r="D13"/>
  <c r="C13"/>
  <c r="C16" s="1"/>
  <c r="F21" i="8" l="1"/>
  <c r="E78"/>
  <c r="E77" s="1"/>
  <c r="G138" i="9"/>
  <c r="G137" s="1"/>
  <c r="F19" i="6"/>
  <c r="H137" i="9"/>
  <c r="E33" i="6"/>
  <c r="E32" s="1"/>
  <c r="H146" i="9"/>
  <c r="E35" i="6"/>
  <c r="E34" s="1"/>
  <c r="F15"/>
  <c r="I137" i="9"/>
  <c r="F33" i="6"/>
  <c r="F32" s="1"/>
  <c r="I146" i="9"/>
  <c r="F35" i="6"/>
  <c r="F34" s="1"/>
  <c r="E15"/>
  <c r="F27"/>
  <c r="G25" i="9"/>
  <c r="G24" s="1"/>
  <c r="E112" i="8"/>
  <c r="E111" s="1"/>
  <c r="E110" s="1"/>
  <c r="E109" s="1"/>
  <c r="E108" s="1"/>
  <c r="D19" i="6"/>
  <c r="G153" i="9"/>
  <c r="D37" i="6"/>
  <c r="D36" s="1"/>
  <c r="G130" i="8"/>
  <c r="G129" s="1"/>
  <c r="G128" s="1"/>
  <c r="I153" i="9"/>
  <c r="F37" i="6"/>
  <c r="F36" s="1"/>
  <c r="E16" i="8"/>
  <c r="E120"/>
  <c r="E114" s="1"/>
  <c r="E113" s="1"/>
  <c r="F120"/>
  <c r="F114" s="1"/>
  <c r="F113" s="1"/>
  <c r="D15" i="6"/>
  <c r="H25" i="9"/>
  <c r="H24" s="1"/>
  <c r="H23" s="1"/>
  <c r="H22" s="1"/>
  <c r="F112" i="8"/>
  <c r="F111" s="1"/>
  <c r="F110" s="1"/>
  <c r="F109" s="1"/>
  <c r="F108" s="1"/>
  <c r="E19" i="6"/>
  <c r="E27"/>
  <c r="G146" i="9"/>
  <c r="D35" i="6"/>
  <c r="D34" s="1"/>
  <c r="H153" i="9"/>
  <c r="E37" i="6"/>
  <c r="E36" s="1"/>
  <c r="E16" i="4"/>
  <c r="E32"/>
  <c r="E31" s="1"/>
  <c r="E41" s="1"/>
  <c r="I86" i="9"/>
  <c r="H86"/>
  <c r="C32" i="4"/>
  <c r="C31" s="1"/>
  <c r="D32"/>
  <c r="D31" s="1"/>
  <c r="D41" s="1"/>
  <c r="H75" i="9"/>
  <c r="G16" i="8"/>
  <c r="G21"/>
  <c r="E21"/>
  <c r="E15" s="1"/>
  <c r="E14" s="1"/>
  <c r="G120" i="9"/>
  <c r="E79" i="8"/>
  <c r="F78"/>
  <c r="F77" s="1"/>
  <c r="G78"/>
  <c r="G77" s="1"/>
  <c r="G120"/>
  <c r="G114" s="1"/>
  <c r="G113" s="1"/>
  <c r="G107" s="1"/>
  <c r="F130"/>
  <c r="F129" s="1"/>
  <c r="F128" s="1"/>
  <c r="E130"/>
  <c r="E129" s="1"/>
  <c r="E128" s="1"/>
  <c r="F22" i="7"/>
  <c r="F21" s="1"/>
  <c r="F14" s="1"/>
  <c r="F195" s="1"/>
  <c r="H22"/>
  <c r="H21" s="1"/>
  <c r="H14" s="1"/>
  <c r="H195" s="1"/>
  <c r="G22"/>
  <c r="G21" s="1"/>
  <c r="G14" s="1"/>
  <c r="G195" s="1"/>
  <c r="H46" i="9"/>
  <c r="K15"/>
  <c r="K14" s="1"/>
  <c r="I46"/>
  <c r="G46"/>
  <c r="G130"/>
  <c r="G129" s="1"/>
  <c r="G128" s="1"/>
  <c r="G82"/>
  <c r="H105"/>
  <c r="H104" s="1"/>
  <c r="H103" s="1"/>
  <c r="H102" s="1"/>
  <c r="H36"/>
  <c r="H35" s="1"/>
  <c r="H34" s="1"/>
  <c r="H33" s="1"/>
  <c r="G73"/>
  <c r="I105"/>
  <c r="I104" s="1"/>
  <c r="I103" s="1"/>
  <c r="I102" s="1"/>
  <c r="I130"/>
  <c r="I129" s="1"/>
  <c r="I128" s="1"/>
  <c r="H130"/>
  <c r="H129" s="1"/>
  <c r="H128" s="1"/>
  <c r="G36"/>
  <c r="G35" s="1"/>
  <c r="G34" s="1"/>
  <c r="G33" s="1"/>
  <c r="L15"/>
  <c r="L14" s="1"/>
  <c r="M15"/>
  <c r="M14" s="1"/>
  <c r="J15"/>
  <c r="J14" s="1"/>
  <c r="I73"/>
  <c r="G105"/>
  <c r="G104" s="1"/>
  <c r="G103" s="1"/>
  <c r="G102" s="1"/>
  <c r="I36"/>
  <c r="I35" s="1"/>
  <c r="I34" s="1"/>
  <c r="I33" s="1"/>
  <c r="I23"/>
  <c r="I22" s="1"/>
  <c r="I112"/>
  <c r="F30" i="6" s="1"/>
  <c r="H112" i="9"/>
  <c r="E30" i="6" s="1"/>
  <c r="G23" i="9"/>
  <c r="G22" s="1"/>
  <c r="F107" i="8" l="1"/>
  <c r="G14" i="9"/>
  <c r="E16" i="6"/>
  <c r="H77" i="8"/>
  <c r="G123" i="9"/>
  <c r="E20" i="6"/>
  <c r="F29"/>
  <c r="E29"/>
  <c r="F20"/>
  <c r="E107" i="8"/>
  <c r="E158" s="1"/>
  <c r="F16" i="6"/>
  <c r="I77" i="8"/>
  <c r="H123" i="9"/>
  <c r="E31" i="6" s="1"/>
  <c r="E17"/>
  <c r="E14" s="1"/>
  <c r="F17"/>
  <c r="I123" i="9"/>
  <c r="F31" i="6" s="1"/>
  <c r="J77" i="8"/>
  <c r="D16" i="6"/>
  <c r="D29"/>
  <c r="D17"/>
  <c r="G66" i="9"/>
  <c r="H14" i="8" s="1"/>
  <c r="I85" i="9"/>
  <c r="H85"/>
  <c r="I65"/>
  <c r="G15" i="8"/>
  <c r="G14" s="1"/>
  <c r="F20"/>
  <c r="F19" s="1"/>
  <c r="F16" s="1"/>
  <c r="F15" s="1"/>
  <c r="F14" s="1"/>
  <c r="H74" i="9"/>
  <c r="G119"/>
  <c r="G81"/>
  <c r="I101"/>
  <c r="G15"/>
  <c r="H15"/>
  <c r="I15"/>
  <c r="D14" i="6" l="1"/>
  <c r="F14"/>
  <c r="E28"/>
  <c r="I64" i="9"/>
  <c r="F24" i="6"/>
  <c r="F23" s="1"/>
  <c r="G65" i="9"/>
  <c r="F28" i="6"/>
  <c r="I84" i="9"/>
  <c r="I83" s="1"/>
  <c r="H84"/>
  <c r="H73"/>
  <c r="G118"/>
  <c r="H71" i="8" s="1"/>
  <c r="H101" i="9"/>
  <c r="G64" l="1"/>
  <c r="D24" i="6"/>
  <c r="D23" s="1"/>
  <c r="H83" i="9"/>
  <c r="H82" s="1"/>
  <c r="I82"/>
  <c r="H65"/>
  <c r="G112"/>
  <c r="H64" l="1"/>
  <c r="E24" i="6"/>
  <c r="E23" s="1"/>
  <c r="I197" i="7"/>
  <c r="F39" i="8"/>
  <c r="F38" s="1"/>
  <c r="F37" s="1"/>
  <c r="F36" s="1"/>
  <c r="F158" s="1"/>
  <c r="G39"/>
  <c r="G38" s="1"/>
  <c r="G37" s="1"/>
  <c r="G158" s="1"/>
  <c r="D30" i="6"/>
  <c r="D28" s="1"/>
  <c r="D40" s="1"/>
  <c r="G101" i="9"/>
  <c r="E26" i="6" l="1"/>
  <c r="E25" s="1"/>
  <c r="E40" s="1"/>
  <c r="J197" i="7"/>
  <c r="H81" i="9"/>
  <c r="F25" i="6"/>
  <c r="F40" s="1"/>
  <c r="I81" i="9"/>
  <c r="K197" i="7"/>
  <c r="H14" i="9" l="1"/>
  <c r="I14"/>
</calcChain>
</file>

<file path=xl/sharedStrings.xml><?xml version="1.0" encoding="utf-8"?>
<sst xmlns="http://schemas.openxmlformats.org/spreadsheetml/2006/main" count="2045" uniqueCount="464">
  <si>
    <t>Приложение 1</t>
  </si>
  <si>
    <t>к  решению Совета депутатов</t>
  </si>
  <si>
    <t>МО Усадищенское сельское поселение</t>
  </si>
  <si>
    <t xml:space="preserve">Волховского муниципального района </t>
  </si>
  <si>
    <t>Ленинградской области</t>
  </si>
  <si>
    <t>Источники финансирования дефицита
бюджета муниципального образования Усадищенское сельское поселение
на 2025 год и плановый период 2026 и 2027 годов</t>
  </si>
  <si>
    <t>Код бюджетной классификации</t>
  </si>
  <si>
    <t>Наименование показателя</t>
  </si>
  <si>
    <t>Сумма 
(тысяч рублей)</t>
  </si>
  <si>
    <t>2025 год</t>
  </si>
  <si>
    <t>2026 год</t>
  </si>
  <si>
    <t>2027 год</t>
  </si>
  <si>
    <t xml:space="preserve"> 01 00 00 00 00 0000 000</t>
  </si>
  <si>
    <t>ИСТОЧНИКИ ВНУТРЕННЕГО ФИНАНСИРОВАНИЯ ДЕФИЦИТОВ БЮДЖЕТОВ</t>
  </si>
  <si>
    <t>808 01 05 02 01 10 0000 510</t>
  </si>
  <si>
    <t>Увеличение прочих остатков денежных средств бюджетов поселений</t>
  </si>
  <si>
    <t>809 01 05 02 01 10 0000 610</t>
  </si>
  <si>
    <t>Уменьшение прочих остатков денежных средств бюджетов поселений</t>
  </si>
  <si>
    <t>ВСЕГО ИСТОЧНИКОВ ФИНАНСИРОВАНИЯ</t>
  </si>
  <si>
    <t>Приложение 2</t>
  </si>
  <si>
    <t xml:space="preserve"> Поступления доходов в бюджет муниципального образования Усадищенское сельское поселение Волховского муниципального района Ленинградской области на 2025 год и плановый период 2026 и 2027 годов.</t>
  </si>
  <si>
    <t>ИСТОЧНИК ДОХОДОВ</t>
  </si>
  <si>
    <t>Сумма (тыс.рублей)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</si>
  <si>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</si>
  <si>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</si>
  <si>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</si>
  <si>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</si>
  <si>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</si>
  <si>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</si>
  <si>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</si>
  <si>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</si>
  <si>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</si>
  <si>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</si>
  <si>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</si>
  <si>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ЕСХН</t>
  </si>
  <si>
    <t>1 05 03 01001 1000 110</t>
  </si>
  <si>
    <t>Единный сельхоз налог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</si>
  <si>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</si>
  <si>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</si>
  <si>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</si>
  <si>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</si>
  <si>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1 06 06 000 00 0000 110</t>
  </si>
  <si>
    <t>Земельный налог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</si>
  <si>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</si>
  <si>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</si>
  <si>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</si>
  <si>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</si>
  <si>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</si>
  <si>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</si>
  <si>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1 14 00 000 00 0000</t>
  </si>
  <si>
    <t>ДОХОДЫ ОТ ПРОДАЖИ МАТЕРИАЛЬНЫХ И НЕМАТЕРИАЛЬНЫХ АКТИВОВ</t>
  </si>
  <si>
    <t>1 14 01 000 00 00000</t>
  </si>
  <si>
    <t>Доходы от реализации имущества ,находящегося в муниципальной собственности ( за исключением  движимого имущества бюджетных и автономных учреждений, а также имущества государственных муниципальных унитарных предприятий, в том числе казенных )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</si>
  <si>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</si>
  <si>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</si>
  <si>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</si>
  <si>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</si>
  <si>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</si>
  <si>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</si>
  <si>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2 02 16 001 00 0000 150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</si>
  <si>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</si>
  <si>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</si>
  <si>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</si>
  <si>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</si>
  <si>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</si>
  <si>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</si>
  <si>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</si>
  <si>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2 02 30 024 00 0000 150</t>
  </si>
  <si>
    <t>Субвенции местным бюджетам на выполнение передаваемых полномочий субъектов Российской Федерации</t>
  </si>
  <si>
    <t>2 02 35 118 00 0000 150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</si>
  <si>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</si>
  <si>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Приложение 3</t>
  </si>
  <si>
    <t>к   решению Совета депутатов</t>
  </si>
  <si>
    <t>муниципального образования</t>
  </si>
  <si>
    <t xml:space="preserve">Усадищенское сельское поселение </t>
  </si>
  <si>
    <t>Волховского муниципального района</t>
  </si>
  <si>
    <t xml:space="preserve">Безвозмездные поступления от других бюджетов бюджетной системы Российской Федерации в бюджет муниципального образования Усадищенское сельское поселение Волховского муниципального района Ленинградской области на 2025 год  и плановый период 2026 и 2027 годов </t>
  </si>
  <si>
    <t>2 00 00000 00 0000 000</t>
  </si>
  <si>
    <t xml:space="preserve">БЕЗВОЗМЕЗДНЫЕ ПОСТУПЛЕНИЯ </t>
  </si>
  <si>
    <t>2 02 00000 00 0000 000</t>
  </si>
  <si>
    <t>2 02 16001 10 0000 150</t>
  </si>
  <si>
    <t>Дотация бюджетам сельских поселений на выравнивание бюджетной обеспеченности</t>
  </si>
  <si>
    <t>2 02 15002 10 0000 150</t>
  </si>
  <si>
    <t>Дотация бюджетам сельских поселений на поддержку мер по обеспечению сбалансированности бюджетов</t>
  </si>
  <si>
    <t>2 02 20216 10 0000 150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</si>
  <si>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</si>
  <si>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2 02 29999 00 0000 150</t>
  </si>
  <si>
    <t>Прочие субсидии бюджетам сельских поселений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</si>
  <si>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</si>
  <si>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</si>
  <si>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</si>
  <si>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</si>
  <si>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Приложение 4</t>
  </si>
  <si>
    <t>Распределение бюджетных ассигнований по разделам, подразделам классификации расходов  бюджета муниципального образования Усадищенское сельское поселение на 2025 год и плановый период 2026 и 2027 годов</t>
  </si>
  <si>
    <t>Наименование раздела и подраздела</t>
  </si>
  <si>
    <t>Код</t>
  </si>
  <si>
    <t>раздела</t>
  </si>
  <si>
    <t>подраздела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</si>
  <si>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</si>
  <si>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</si>
  <si>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</si>
  <si>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</si>
  <si>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</si>
  <si>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</si>
  <si>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</si>
  <si>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</si>
  <si>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Непрограммные расходы органов местного самоуправления</t>
  </si>
  <si>
    <t>800</t>
  </si>
  <si>
    <t>0107</t>
  </si>
  <si>
    <t>Резервный фонд  МО Усадищенское сельское поселение в рамках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</si>
  <si>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</si>
  <si>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</si>
  <si>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</si>
  <si>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</si>
  <si>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</si>
  <si>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</si>
  <si>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</si>
  <si>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</si>
  <si>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</si>
  <si>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Безопасность МО Усадищенское сельское поселение Волховского муниципального района ЛО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</si>
  <si>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</si>
  <si>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</si>
  <si>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</si>
  <si>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</si>
  <si>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</si>
  <si>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</si>
  <si>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</si>
  <si>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</si>
  <si>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</si>
  <si>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</si>
  <si>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</si>
  <si>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</si>
  <si>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</si>
  <si>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</si>
  <si>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</si>
  <si>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</si>
  <si>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</si>
  <si>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</si>
  <si>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</si>
  <si>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</si>
  <si>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</si>
  <si>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Пенсионное обеспечение</t>
  </si>
  <si>
    <t>1001</t>
  </si>
  <si>
    <t>ФИЗИЧЕСКАЯ КУЛЬТУРА И СПОРТ</t>
  </si>
  <si>
    <t>1100</t>
  </si>
  <si>
    <t>Физическая культура</t>
  </si>
  <si>
    <t>1101</t>
  </si>
  <si>
    <t>Условно утвержденные расходы</t>
  </si>
  <si>
    <t>9900</t>
  </si>
  <si>
    <t>9999</t>
  </si>
  <si>
    <t>ВСЕГО РАСХОДОВ</t>
  </si>
  <si>
    <t>Приложение 5</t>
  </si>
  <si>
    <t>Распределение бюджетных ассигнований по разделам и подразделам, целевым статьям (муниципальным программам муниципального образования Усадищенского сельского поселения Волховского муниципального района Ленинградской области  и непрограммным направлениям деятельности) и видам расходов классификации расходов бюджета на 2025 год и плановый период 2026 и 2027 годов.</t>
  </si>
  <si>
    <t>Наименование</t>
  </si>
  <si>
    <t>Рз</t>
  </si>
  <si>
    <t>ПР</t>
  </si>
  <si>
    <t>ЦСР</t>
  </si>
  <si>
    <t>ВР</t>
  </si>
  <si>
    <t>Сумма
(тыс.рублей)</t>
  </si>
  <si>
    <t>Общегосударственные вопросы</t>
  </si>
  <si>
    <t>01</t>
  </si>
  <si>
    <t>00</t>
  </si>
  <si>
    <t>03</t>
  </si>
  <si>
    <t xml:space="preserve">Обеспечение деятельности органов местного самоуправления МО Усадищенское сельское поселение Волховского муниципального района </t>
  </si>
  <si>
    <t>67 0 00 00000</t>
  </si>
  <si>
    <t>Обеспечение деятельности аппаратов органов местного самоуправления</t>
  </si>
  <si>
    <t>67 3 00 00000</t>
  </si>
  <si>
    <t>Непрограммные расходы</t>
  </si>
  <si>
    <t>67 3 01 00000</t>
  </si>
  <si>
    <t>Исполнение функций органов местного самоуправления</t>
  </si>
  <si>
    <t>67 3 01 00150</t>
  </si>
  <si>
    <t>Закупка товаров, работ и услуг для государственных (муниципальных) нужд</t>
  </si>
  <si>
    <t>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</si>
  <si>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</si>
  <si>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67 2 00 00000</t>
  </si>
  <si>
    <t>67 2 01 00000</t>
  </si>
  <si>
    <t>67 2 01 00150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</si>
  <si>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</si>
  <si>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06</t>
  </si>
  <si>
    <t>Обеспечение деятельности центрального аппарата</t>
  </si>
  <si>
    <t>Иные межбюджетные трансферты на осуществление полномочий по формированию, исполнению и финансовому контролю за исполнением бюджетов сельских поселений</t>
  </si>
  <si>
    <t>67 3 01 40010</t>
  </si>
  <si>
    <t>Межбюджетные трансферты</t>
  </si>
  <si>
    <t>Иные межбюджетные трансферты на осуществление
полномочий по осуществлению полномочий Контрольно-счетного органа Волховского муниципального района</t>
  </si>
  <si>
    <t>67 3 01 40040</t>
  </si>
  <si>
    <t>500</t>
  </si>
  <si>
    <t>07</t>
  </si>
  <si>
    <t>68 9 00 00000</t>
  </si>
  <si>
    <t>Обеспечение проведения выборов и референдумов</t>
  </si>
  <si>
    <t>68 9 01 10240</t>
  </si>
  <si>
    <t>880</t>
  </si>
  <si>
    <t>11</t>
  </si>
  <si>
    <t>Резервный фонд в МО Усадищенское сельское поселение в рамках непрограммных расходов</t>
  </si>
  <si>
    <t>68 9 01 10220</t>
  </si>
  <si>
    <t>13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</si>
  <si>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</si>
  <si>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67 3 01 71340</t>
  </si>
  <si>
    <t>Закупка товаров, работ и услуг для обеспечения государственных (муниципальных) нужд</t>
  </si>
  <si>
    <t>Непрограммные расходы органов местного самоуправления МО Усадищенское сельское поселение</t>
  </si>
  <si>
    <t>68 0 00 00000</t>
  </si>
  <si>
    <t>68 9 01 00000</t>
  </si>
  <si>
    <t>Реализация муниципальных функций, связанных с общегосударственным управлением в рамках непрограммных расходов органов органов местного самоуправления МО Усадищенское сельское поселение</t>
  </si>
  <si>
    <t>68 9 01 00010</t>
  </si>
  <si>
    <t>Национальная оборона</t>
  </si>
  <si>
    <t>02</t>
  </si>
  <si>
    <t>Осуществление первичного воинского учета на территориях, где отсутствуют военные комиссариаты</t>
  </si>
  <si>
    <t>68 9 01 51180</t>
  </si>
  <si>
    <t>Национальная безопасность и правоохранительная деятельность</t>
  </si>
  <si>
    <t>Муниципальная программа  " Безопасность муниципального образования Усадищенское сельское поселение Волховского муниципального района Ленинградской области на 2024-2026г.г.</t>
  </si>
  <si>
    <t>10</t>
  </si>
  <si>
    <t xml:space="preserve">Комплексы процессных меропритий </t>
  </si>
  <si>
    <t>01 4 00 00000</t>
  </si>
  <si>
    <t>Комплекс процессных мероприятий по предупреждению и защиты населения от  чрезвычайных ситуаций на территории  муниципального образования Усадищенское сельское поселение на 2024-2026г.г.</t>
  </si>
  <si>
    <t>01 4 01 01020</t>
  </si>
  <si>
    <t>Организазия и проведение мероприятий по предупреждению чрезвычайных ситуаций  мирного и военного времени</t>
  </si>
  <si>
    <t>Организазия и проведение мероприятий по  безопасности на водных объектах</t>
  </si>
  <si>
    <t>Комплекс процессных  мероприятий "Обеспечение пожарной безопасности на территории  муниципального образования Усадищенское сельское поселение на 2024-2026г.г. "</t>
  </si>
  <si>
    <t>01 4 01 00000</t>
  </si>
  <si>
    <t>Чистка и обустройство  пожарных водоемов</t>
  </si>
  <si>
    <t>01 4 01 01010</t>
  </si>
  <si>
    <t>Обеспечение ДПК</t>
  </si>
  <si>
    <t>28</t>
  </si>
  <si>
    <t>29</t>
  </si>
  <si>
    <t>Комплекс процессных  мероприятий "Противодействие и профилактика экстремизма и терроризма  на территории  муниципального образования Усадищенское сельское поселение на 2024-2026г.г. "</t>
  </si>
  <si>
    <t>01 4 01 01030</t>
  </si>
  <si>
    <t>1,0</t>
  </si>
  <si>
    <t>Принятие  профилактических мер, направленных на предупреждение экстремисткой деятельности</t>
  </si>
  <si>
    <t>Национальная экономика</t>
  </si>
  <si>
    <t>Дорожное хозяйство (дорожный фонд)</t>
  </si>
  <si>
    <t>09</t>
  </si>
  <si>
    <t>Муниципальная программа "Повышение безопасности дорожного движения на территории МО Усадищенское сельское поселение "</t>
  </si>
  <si>
    <t>05 0 00 00000</t>
  </si>
  <si>
    <t>05 4 00 00000</t>
  </si>
  <si>
    <t>Обеспечение безопасности дорожного движения,обеспечение требуемого уровня качества содержания автодорог и проездов к дворовым территориям многоквартирных домов,создание комфортных условий жизнедеятельностив сельской местности</t>
  </si>
  <si>
    <t>054 01 01050</t>
  </si>
  <si>
    <t>05 4 01 01050</t>
  </si>
  <si>
    <t>Муниципальная программа " О содействии участию населения  в осуществлении местого самоуправления в иных формах на территории административного центра  муниципального образования Усадищенское сельское поселение Волховского  муниципального района  Ленинградской области на 2021-2023г.г."</t>
  </si>
  <si>
    <t>06 0 00 00000</t>
  </si>
  <si>
    <t>06 4 00 00000</t>
  </si>
  <si>
    <t>Комплекс процессных мероприятий "Содействие участию населения в осуществлении местного самоуправления в иных формах на территории административного центра по решению вопросов местного значения, основанных на инициативных предложениях жителей территории административного центра" в муниципальной программе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области"</t>
  </si>
  <si>
    <t>06 4 01 00000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</si>
  <si>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"</t>
  </si>
  <si>
    <t>06401S4660</t>
  </si>
  <si>
    <t>12</t>
  </si>
  <si>
    <t>Муниципальная программа "Развитие малого, среднего предпринимательства и потребительского рынка муниципального образования Усадищенское сельское поселение  Волховского муниципального района ЛО "</t>
  </si>
  <si>
    <t>08 0 00 00000</t>
  </si>
  <si>
    <t>08 4 00 00000</t>
  </si>
  <si>
    <t xml:space="preserve">Комплекс процессных мероприятий "Формирование и обеспечение благоприятных условий для создания, развития  и устойчивого функционирования малого и среднего предпринимательства" </t>
  </si>
  <si>
    <t>08 4 01 00000</t>
  </si>
  <si>
    <t>Формирование и обеспечение благоприятных условий для создания, развития  и устойчивого функционирования малого и среднего предпринимательства</t>
  </si>
  <si>
    <t>08 4 01 01080</t>
  </si>
  <si>
    <t xml:space="preserve">Жилищно- коммунальное хозяйство </t>
  </si>
  <si>
    <t>05</t>
  </si>
  <si>
    <t xml:space="preserve">Непрограммные расходы органов местного самоуправления </t>
  </si>
  <si>
    <t>На оплату вознограждения  агенту  за изготовление платежных поручений</t>
  </si>
  <si>
    <t>200</t>
  </si>
  <si>
    <t>На осуществление полномочий по  вопросам проведения   ремонта муниципального жилищного фонда  в рамках непрограммных расходов МО Усадищенское сельское поселение Волховского муниципального района</t>
  </si>
  <si>
    <t>68 9 01 00040</t>
  </si>
  <si>
    <t>На осуществление полномочий по вопросам проведения мероприятий по переселению граждан из аварийного жилищного фонда</t>
  </si>
  <si>
    <t>68 9 01 00080</t>
  </si>
  <si>
    <t>Содержание имущетва казны</t>
  </si>
  <si>
    <t>68 9 01 10680</t>
  </si>
  <si>
    <t>84,1</t>
  </si>
  <si>
    <t>Муниципальная программа "Газификация МО Усадищенское сельское поселение ."</t>
  </si>
  <si>
    <t>09 0 00 00000</t>
  </si>
  <si>
    <t>09 4 00 00000</t>
  </si>
  <si>
    <t>Комплекс процессных мероприятий "Создание благоприятных условий для газификации индивидуальных жилых домов  ."</t>
  </si>
  <si>
    <t>09 4 01 00000</t>
  </si>
  <si>
    <t xml:space="preserve">Создание благоприятных условий для газификации индивидуальных жилых домов </t>
  </si>
  <si>
    <t>09 4 01 01090</t>
  </si>
  <si>
    <t xml:space="preserve">Муниципальная программа "Энергосбережение и повышение энергетической эффективности на территории МО Усадищенское сельское поселениеа " </t>
  </si>
  <si>
    <t>10 0 00 00000</t>
  </si>
  <si>
    <t>10 4 00 00000</t>
  </si>
  <si>
    <t xml:space="preserve">Комплекс процессных  мероприятий "Разработка мероприятий, обеспечивающих  устойчивое снижение потребления ИЭР на территории МО Усадищенское сельское поселение." </t>
  </si>
  <si>
    <t>10 4 01 00000</t>
  </si>
  <si>
    <t>На реализацию мероприятий по подготовке объектов теплоснабжения к отопительному сезону на территории Ленинградской области МО Усадищенское сельское поселение</t>
  </si>
  <si>
    <t>10 4 01 01100</t>
  </si>
  <si>
    <t>На реализацию мероприятий по обеспечению устойчивого функционирования объектов теплоснабжения на территории Ленинградской области</t>
  </si>
  <si>
    <t>10 1 01 S0160</t>
  </si>
  <si>
    <t>Реализация мероприятий, направленных на безаварийную работу объектов теплоснабжения городских и сельских поселений Волховского муниципального района</t>
  </si>
  <si>
    <t>10 1 01 60010</t>
  </si>
  <si>
    <t>Иные закупки товаров, работ и услуг для обеспечения государственных (муниципальных) нужд</t>
  </si>
  <si>
    <t>240</t>
  </si>
  <si>
    <t>10 1 01 70160</t>
  </si>
  <si>
    <t>Муниципальная программа "Развитие частей территории МО Усадищенское сельское поселение на 2017-2019г."</t>
  </si>
  <si>
    <t>04 0 00 00000</t>
  </si>
  <si>
    <t>Подпрограмма "Развитие частей территории МО Усадищенское сельское поселение на 2017-2019г."</t>
  </si>
  <si>
    <t>04 1 00 00000</t>
  </si>
  <si>
    <t>Основное мероприятие "Создание комфортных условий жизнедеятельности в сельской местности в рамках муниципальной программы "Развитие частей территории МО Усадищенское сельское поселение на 2017-2019гг."</t>
  </si>
  <si>
    <t>04 1 01 00000</t>
  </si>
  <si>
    <t>На реализацию областного закона от 14 декабря 2012 года №95-оз "О содействии развитию на части территорий МО ЛО иных форм местного самоуправления" в рамках муниципальной программы "Развитие частей территории МО Усадищенское сельское поселение на 2017-2019г."</t>
  </si>
  <si>
    <t>04 1 01 S0880</t>
  </si>
  <si>
    <t>Муниципальная программа «Содействие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год»</t>
  </si>
  <si>
    <t>Подпрограмма «Содействие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 »</t>
  </si>
  <si>
    <t>06 1 00 00000</t>
  </si>
  <si>
    <t xml:space="preserve">Основное мероприятие "Содействие участию населения в осуществлении местного самоуправления в иных формах на территории административного центра по решению вопросов местного значения, основанных на инициативных предложениях жителей территории административного центра" в муниципальной программе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год"
</t>
  </si>
  <si>
    <t>06 1 01 00000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</si>
  <si>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2018 год "</t>
  </si>
  <si>
    <t>06 1 01 74660</t>
  </si>
  <si>
    <t>На реализацию областного закона от 12 января 2018 года №3-ОЗ "Содействие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 на 2020 год "</t>
  </si>
  <si>
    <t>06 1 01 S4660</t>
  </si>
  <si>
    <t>Устойчивое  общественнон развитие в МО Усадищенское сельское поселение Волховского муниципального района Ленинградской области</t>
  </si>
  <si>
    <t>040000 0000</t>
  </si>
  <si>
    <t>04 4 00 00000</t>
  </si>
  <si>
    <t>Комплекс процессных  мероприятйе "Создание экономически обоснованной системы развития и поддержания комплексного благоустройства территории поселения, создания условий комфортного проживания населения и развития инфраструктуры для отдыха детей,повышение уровня безопасности дорожного движения в рамках муниципальной программы "Устойчивое общественное развитие в МО Усадищенское сельское поселение Волховского муниципального района Ленинградской области  на 2022г."</t>
  </si>
  <si>
    <t>04 4 01 00000</t>
  </si>
  <si>
    <t>На реализацию областного закона от 28 декабря 2018 года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области»в рамках муниципальной программы "Устойчивое общественное развитие в МО Усадищенское сельское поселение Волховского муниципального района Ленинградской области  на 2022г."</t>
  </si>
  <si>
    <t>04 4 01 S4770</t>
  </si>
  <si>
    <t>Муниципальная  программа «Формирование комфортной  городской среды на территории МО Усадищенское сельское поселение на 2018-2024 годы»</t>
  </si>
  <si>
    <t>07 0 00 00000</t>
  </si>
  <si>
    <t>07 1 00 00000</t>
  </si>
  <si>
    <t xml:space="preserve">Комплекс процесных мероприятий «Повышение качества и комфорта городской среды, создание комфортной,благоустроенной, рекреационной среды для жителей на территории муниципального образования МО Усадищенское сельское поселение»  </t>
  </si>
  <si>
    <t>07 1 F2 00000</t>
  </si>
  <si>
    <t xml:space="preserve">На благоустройство общественных  территорий  муниципального образования </t>
  </si>
  <si>
    <t>07 1 F2 55550</t>
  </si>
  <si>
    <t xml:space="preserve">Муниципальная  программа "Благоустройство, санитарное содержание и развитие территории МО Усадищенское сельское поселение Волховского муниципального района ЛО ."   </t>
  </si>
  <si>
    <t>11 0 00 00000</t>
  </si>
  <si>
    <t>11 4 00 00000</t>
  </si>
  <si>
    <t xml:space="preserve">Комплекс процессных мероприятий "Создание экономически обоснованной системы развития и поддержания комплексного благоустройства территории поселения и развития инфраструктуры для отдыха детей и взрослого населения в муниципальной программе "Благоустройство, санитарное содержание и развитие территории МО Усадищенское сельское поселение Волховского муниципального района ЛО ."   </t>
  </si>
  <si>
    <t>11 4 01 00000</t>
  </si>
  <si>
    <t>Создание экономически обоснованной системы развития и поддержания комплексного благоустройства территории поселения и развития инфраструктуры для отдыха детей и взрослого населения</t>
  </si>
  <si>
    <t>11 4 01 01110</t>
  </si>
  <si>
    <t>Расходы бюджета МОУсадищенскоесельское поселениена мероприятия о санитарной очистке территории, ремонту и содержанию уличного освещения, содержание кладбищ, прочие мероприятия по благоустройству территории</t>
  </si>
  <si>
    <t>1140101170</t>
  </si>
  <si>
    <t>На мероприятия по созданию мест (площадок) накопления твердых коммунальных отходов</t>
  </si>
  <si>
    <t>11 4 01 S4790</t>
  </si>
  <si>
    <t>На осуществление полномочий по вопросам проведения мероприятий в области благоустройства в рамках непрограммных расходов МО Усадищенское сельское поселение Волховского муниципального района</t>
  </si>
  <si>
    <t>68 9 01 00060</t>
  </si>
  <si>
    <t>08</t>
  </si>
  <si>
    <t xml:space="preserve">Муниципальная программа "Развитие культуры в МО Усадищенское сельское поселение Волховского муниципального района ЛО ."   </t>
  </si>
  <si>
    <t>13 0 00 00000</t>
  </si>
  <si>
    <t>13 4 00 00000</t>
  </si>
  <si>
    <t xml:space="preserve">Комплекс процессных мероприятий "Развитие культуры в МО Усадищенское сельское поселение Волховского муниципального района ЛО ."   </t>
  </si>
  <si>
    <t>13 4 01 00000</t>
  </si>
  <si>
    <t>Обеспечение деятельности (услуги, работы) муниципальных бюджетных учреждений</t>
  </si>
  <si>
    <t>Предоставление субсидий бюджетным, автономным учреждениям и иным некоммерческим организациям</t>
  </si>
  <si>
    <t>600</t>
  </si>
  <si>
    <t>Софинансирование  дополнительных расходов местных бюджетов на сохранение  целевых показателей  повышения оплаты труда  работников муниципальных учреждений культуры в соответствии с Указом Президента Российской Федерации  от 7 мая 2012 года № 597 " О мероприятиях по реализации государственной социальной политики"</t>
  </si>
  <si>
    <t>13 4 01 S0360</t>
  </si>
  <si>
    <t>Социальная политика</t>
  </si>
  <si>
    <t>На осуществление полномочий по доплатам к пенсиям муниципальных служащих в рамках непрограммных расходов МО Усадищенское сельское поселение Волховского муниципального района</t>
  </si>
  <si>
    <t>68 9 01 00050</t>
  </si>
  <si>
    <t>Социальное обеспечение и иные выплаты населению</t>
  </si>
  <si>
    <t>На мероприятия подпрограммы "Обеспечение жильем молодых семей" федеральной целевой программы "Жилище" на 2015 - 2020 годы</t>
  </si>
  <si>
    <t>14 1 01 L0200</t>
  </si>
  <si>
    <t>Субсидии гражданам на приобретение жилья</t>
  </si>
  <si>
    <t>322</t>
  </si>
  <si>
    <t>14 1 01 R0200</t>
  </si>
  <si>
    <t>Физическая культура и спорт</t>
  </si>
  <si>
    <t xml:space="preserve">Муниципальная программа "Развитие физической культуры и спорта в МО Усадищенское сельское поселение Волховского муниципального района ЛО "   </t>
  </si>
  <si>
    <t>14 0 00 00000</t>
  </si>
  <si>
    <t>14 4 00 00000</t>
  </si>
  <si>
    <t xml:space="preserve">Комплекс процессных мероприятий "Создание эффективной системы физического воспитания и оздоровления "  </t>
  </si>
  <si>
    <t>14 4 01 00000</t>
  </si>
  <si>
    <t>Создание эффективной системы физического воспитания и оздоровления</t>
  </si>
  <si>
    <t>14 4 01 00 170</t>
  </si>
  <si>
    <t>Всего</t>
  </si>
  <si>
    <t>Приложение 6</t>
  </si>
  <si>
    <t xml:space="preserve">                 к решению Совета депутатов</t>
  </si>
  <si>
    <t xml:space="preserve">Распределение бюджетных ассигнований по целевым статьям (муниципальным программам МО  Усадищенское сельское поселение и непрограммным направлениям деятельности), группам  видов расходов классификации расходов бюджетов, по разделам и подразделам классификации расходов бюджетов на 2025 год и плановый период 2026 и 2027 годов </t>
  </si>
  <si>
    <t>КЦСР</t>
  </si>
  <si>
    <t>КВР</t>
  </si>
  <si>
    <t>КФСР</t>
  </si>
  <si>
    <t>Сумма (тыс. рублей)</t>
  </si>
  <si>
    <t>Муниципальная программа  " Безопасность муниципального образования Усадищенское сельское поселение Волховского муниципального района Ленинградской области на 2025-2027г.г.</t>
  </si>
  <si>
    <t>01 0 00 00000</t>
  </si>
  <si>
    <t>Комплексы процессных мероприятий</t>
  </si>
  <si>
    <t>Национальная безопасность  и правохранительная деятельность</t>
  </si>
  <si>
    <t>Муниципальная программа "Устойчивое общественное развитие в МО Усадищенское сельское поселение Волховского муниципального района Ленинградской области"</t>
  </si>
  <si>
    <t>Комплекс процессных мероприятий "Создание экономически обоснованной системы развития и поддержания комплексного благоустройства территории поселения, создания условий комфортного проживания населения и развития инфраструктуры для отдыха детей,повышение уровня безопасности дорожного движения"</t>
  </si>
  <si>
    <t>На реализацию областного закона от 28 декабря 2018 года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области»в рамках муниципальной программы "Устойчивое общественное развитие в МО Усадищенское сельское поселение Волховского муниципального района Ленинградской области ."</t>
  </si>
  <si>
    <t>Муниципальная программа "Повышение безопасности дорожного движения на территории МО Усадищенское сельское поселение"</t>
  </si>
  <si>
    <t>Комплекс процессный мероприятий "Обеспечение безопасности дорожного движения,обеспечение требуемого уровня качества содержания автодорог и проездов к дворовым территориям многоквартирных домов,создание комфортных условий жизнедеятельностив сельской местности</t>
  </si>
  <si>
    <t>05 4 01 00000</t>
  </si>
  <si>
    <t>Обеспечение безопасности дорожного движения,обеспечение требуемого уровня качества содержания автодорог и проездов к дворовым территориям многоквартирных домов,создание комфортных условий жизнедеятельности в сельской местности</t>
  </si>
  <si>
    <t>Муниципальная программа «Содействие участию населения в осуществлении местного самоуправления в иных формах на территории административного центра муниципального образования Усадищенское сельское поселение Волховского муниципального района Ленинградской области»</t>
  </si>
  <si>
    <t>Региональные проекты</t>
  </si>
  <si>
    <t>07 2 00 00000</t>
  </si>
  <si>
    <t>Региональный проект "Формирование комфортной городской среды"</t>
  </si>
  <si>
    <t>07 2 F2 00000</t>
  </si>
  <si>
    <t>Реализация программ формирования современной городской среды</t>
  </si>
  <si>
    <t>07 2 F2 55550</t>
  </si>
  <si>
    <t>Муниципальная программа "Развитие малого, среднего предпринимательства и потребительского рынка муниципального образования Усадищенское сельское поселение Волховского муниципального района ЛО"</t>
  </si>
  <si>
    <t>Комплекс процессных мероприятий "Формирование и обеспечение благоприятных условий для создания, развития и устойчивого функционирования малого и среднего предпринимательства"</t>
  </si>
  <si>
    <t>Формирование и обеспечение благоприятных условий для создания, развития и устойчивого функционирования малого и среднего предпринимательства</t>
  </si>
  <si>
    <t>Муниципальная программа "Газификация МО Усадищенское сельское поселение"</t>
  </si>
  <si>
    <t>Комплекс процессных мероприятий "Создание благоприятных условий для газификации индивидуальных жилых домов"</t>
  </si>
  <si>
    <t>Создание благоприятных условий для газификации индивидуальных жилых домов</t>
  </si>
  <si>
    <t>Муниципальная программа "Энергосбережение и повышение энергетической эффективности на территории МО Усадищенское сельское поселение"</t>
  </si>
  <si>
    <t>Комплекс процессных мероприятий "Разработка мероприятий, обеспечивающих устойчивое снижение потребления ИЭР на территории МО Усадищенское сельское поселение."</t>
  </si>
  <si>
    <t>Муниципальная программа "Благоустройство, санитарное содержание и развитие территории МО Усадищенское сельское поселение Волховского муниципального района ЛО"</t>
  </si>
  <si>
    <t>Комплексы процессных мероприятий по созданию экономически обоснованной системы развития и поддержания комплексного благоустройства территории поселения и развития инфраструктуры для отдыха детей и взрослого населения</t>
  </si>
  <si>
    <t>Расходы бюджета МО Усадищенское поселение мероприятий о санитарной очистке территории, ремонту и содержанию уличного освещения,благоустройстве территорий</t>
  </si>
  <si>
    <t>11 4 01 01170</t>
  </si>
  <si>
    <t>Муниципальная программа "Развитие культуры в МО Усадищенское сельское поселение Волховского муниципального района ЛО"</t>
  </si>
  <si>
    <t xml:space="preserve">Комплекс процессных мероприятий "Развитие культуры в муниципальном образовании Усадищенское сельское поселение Волховского муниципального района Ленинградской области" </t>
  </si>
  <si>
    <t>Обеспечение деятельности (услуги,работы)  муниципальных бюджетных учреждений</t>
  </si>
  <si>
    <t>13 4 01 00170</t>
  </si>
  <si>
    <t>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</si>
  <si>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Муниципальная программа "Развитие физической культуры и спорта в МО Усадищенское сельское поселение Волховского муниципального района ЛО"</t>
  </si>
  <si>
    <t>Мероприятия по ПСД для проведения капитального ремонта здания ДК Усадищенского сельского поселения</t>
  </si>
  <si>
    <t>13 4 01 60480</t>
  </si>
  <si>
    <t>убрать строку</t>
  </si>
  <si>
    <t>Предоставление  субсидий бюджетным учреждениям на иные цели</t>
  </si>
  <si>
    <t>Комплекс процессных  мероприятий "Создание эффективной системы физического воспитания и оздоровления"</t>
  </si>
  <si>
    <t>Обеспечение деятельности (услуги,работы) муниципальных бюджетных учреждений</t>
  </si>
  <si>
    <t>14 4 01 00170</t>
  </si>
  <si>
    <t>Обеспечение деятельности органов местного самоуправления МО Усадищенское сельское поселение Волховского муниципального района</t>
  </si>
  <si>
    <t>100</t>
  </si>
  <si>
    <t>Иные межбюджетные трансферты на осуществление полномочий контрольно-сченого органа  Волховского муниципального района</t>
  </si>
  <si>
    <t>Иные бюджетные ассигнования</t>
  </si>
  <si>
    <t>68 9 0110220</t>
  </si>
  <si>
    <t>870</t>
  </si>
  <si>
    <t>68 9 0110240</t>
  </si>
  <si>
    <t>На оплату вознаграждения агенту за изготовление платежных извещений</t>
  </si>
  <si>
    <t>На осуществление полномочий по вопросам проведения ремонта муниципального жилищного фонда в рамках непрограммных расходов МО Усадищенское сельское поселение Волховского муниципального района</t>
  </si>
  <si>
    <t>Содержание имущества казны</t>
  </si>
  <si>
    <t>689 9 01 10680</t>
  </si>
  <si>
    <t>На осуществление полномочий по доплатам к пенсиям муниципальных служащих в рамках непрограммных расходов</t>
  </si>
  <si>
    <t>300</t>
  </si>
  <si>
    <t>99 9 99 99999</t>
  </si>
  <si>
    <t>Приложение 7</t>
  </si>
  <si>
    <t>Ведомственная структура расходов бюджета муниципального образования Усадищенского сельского поселения Волховского муниципального района Ленинградской области на 2025 год и плановый период 2026 и 2027 годов.</t>
  </si>
  <si>
    <t>Г</t>
  </si>
  <si>
    <t>Сумма(тыс.рублей)</t>
  </si>
  <si>
    <t>Администрация муниципального образования Усадищенское сельское поселение</t>
  </si>
  <si>
    <t>871</t>
  </si>
  <si>
    <t>Иные межбюджетные трансферты на осуществление полномочий  контролбно-счетного органа Волховского муниципального района</t>
  </si>
  <si>
    <t>Обеспечение проведение выборов и референдумов</t>
  </si>
  <si>
    <t xml:space="preserve">Комплексы  процессных мероприятий </t>
  </si>
  <si>
    <t>01 4000000</t>
  </si>
  <si>
    <t>Комплекс процесных мероприятий по предупреждению и защиты чрезвычайных ситуаций  на территории  муниципального образования Усадищенское сельское поселение на 2024-2026г.г.</t>
  </si>
  <si>
    <t xml:space="preserve">03 </t>
  </si>
  <si>
    <t>Организация и проведение мероприятий по предупреждению чрезвычайных ситуаций мирного и военного времени</t>
  </si>
  <si>
    <t>Организация и проведение мероприятий по безопасности на водных объектах</t>
  </si>
  <si>
    <t>Комплекс процессных мероприятийе "Обеспечение  пожарной безопасности на территории  муниципального образования Усадищенское сельское поселение на 2024-2026г.г."</t>
  </si>
  <si>
    <t>Чистка и обустройство пожарных водоемов</t>
  </si>
  <si>
    <t>Комплексы процессных мероприятий"</t>
  </si>
  <si>
    <t>Комплекс процессных мероприятий "Обеспечение безопасности дорожного движения,обеспечение требуемого уровня качества содержания автодорог и проездов к дворовым территориям многоквартирных домов,создание комфортных условий жизнедеятельностив сельской местности</t>
  </si>
  <si>
    <t xml:space="preserve">04 </t>
  </si>
  <si>
    <t>Муниципальная программа "Развитие малого, среднего предпринимательства и потребительского рынка муниципального образования Усадищенское сельское поселение -олховского муниципального района ЛО"</t>
  </si>
  <si>
    <t>Комплек процессных мероприятий "Формирование и обеспечение благоприятных условий для создания, развития и устойчивого функционирования малого и среднего предпринимательства"</t>
  </si>
  <si>
    <t>На оплату  вознограждения агенту за изготовление платежных поручений</t>
  </si>
  <si>
    <t>Содержание  имущества казны</t>
  </si>
  <si>
    <t>Комплекс процессных мероприятий  "Благоустройство, санитарное  содержание  и развитие территории МО Усадищенское сельское поселение Волховского муниципального райрна"</t>
  </si>
  <si>
    <t>114 01 01170</t>
  </si>
  <si>
    <t>Комплекс процессных мероприятий     "Развитие культуры в муниципальном образовании  Усадищенское сельское поселение Волховскогоо муниципального образрвания ЛО"</t>
  </si>
  <si>
    <t>Обеспечении деятельности ( услуги, работы) муниципальных бюджетных учреждений</t>
  </si>
  <si>
    <r>
      <rPr>
        <sz val="11"/>
        <color theme="1"/>
        <rFont val="Times New Roman"/>
        <family val="1"/>
        <charset val="204"/>
      </rPr>
      <t>13 4 01 00</t>
    </r>
    <r>
      <rPr>
        <b/>
        <sz val="11"/>
        <color indexed="8"/>
        <rFont val="Times New Roman"/>
        <family val="1"/>
        <charset val="204"/>
      </rPr>
      <t>170</t>
    </r>
  </si>
  <si>
    <t>Комплекс процессных мероприятий "Создание эффективной системы физического воспитания и оздоровления"</t>
  </si>
  <si>
    <r>
      <rPr>
        <sz val="11"/>
        <color theme="1"/>
        <rFont val="Times New Roman"/>
        <family val="1"/>
        <charset val="204"/>
      </rPr>
      <t>14 4 01 00</t>
    </r>
    <r>
      <rPr>
        <b/>
        <sz val="11"/>
        <color indexed="8"/>
        <rFont val="Times New Roman"/>
        <family val="1"/>
        <charset val="204"/>
      </rPr>
      <t>170</t>
    </r>
  </si>
  <si>
    <t>99</t>
  </si>
  <si>
    <t>Мероприятия 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области"</t>
  </si>
  <si>
    <r>
      <t>13 4 01 00</t>
    </r>
    <r>
      <rPr>
        <b/>
        <sz val="10"/>
        <rFont val="Times New Roman"/>
        <family val="1"/>
        <charset val="204"/>
      </rPr>
      <t>170</t>
    </r>
  </si>
  <si>
    <r>
      <t>14 4 01 00</t>
    </r>
    <r>
      <rPr>
        <b/>
        <sz val="10"/>
        <rFont val="Times New Roman"/>
        <family val="1"/>
        <charset val="204"/>
      </rPr>
      <t>170</t>
    </r>
  </si>
  <si>
    <t>06 4 01 S5130</t>
  </si>
  <si>
    <t>06 4 01S5130</t>
  </si>
  <si>
    <t>05 7 01 SD140</t>
  </si>
  <si>
    <t>05 7 00 00000</t>
  </si>
  <si>
    <t>05 7 01 00000</t>
  </si>
  <si>
    <t>от 31.01.2024 №1</t>
  </si>
  <si>
    <t>от 31.01.2024г № 1</t>
  </si>
  <si>
    <t>от 31.01.2024г. №1</t>
  </si>
  <si>
    <t>от 31.01.23024</t>
  </si>
</sst>
</file>

<file path=xl/styles.xml><?xml version="1.0" encoding="utf-8"?>
<styleSheet xmlns="http://schemas.openxmlformats.org/spreadsheetml/2006/main">
  <numFmts count="12">
    <numFmt numFmtId="164" formatCode="_-* #,##0.00\ _р_._-;\-* #,##0.00\ _р_._-;_-* &quot;-&quot;??\ _р_._-;_-@_-"/>
    <numFmt numFmtId="165" formatCode="_-* #\ ##0.00_р_._-;\-* #\ ##0.00_р_._-;_-* &quot;-&quot;??_р_._-;_-@_-"/>
    <numFmt numFmtId="166" formatCode="#\ ##0.0"/>
    <numFmt numFmtId="167" formatCode="0.0"/>
    <numFmt numFmtId="168" formatCode="?"/>
    <numFmt numFmtId="169" formatCode="_-* #\ ##0.0_р_._-;\-* #\ ##0.0_р_._-;_-* &quot;-&quot;?_р_._-;_-@_-"/>
    <numFmt numFmtId="170" formatCode="#\ ##0.00&quot;р.&quot;"/>
    <numFmt numFmtId="171" formatCode="#\ ##0"/>
    <numFmt numFmtId="172" formatCode="_-* #\ ##0.0_р_._-;\-* #\ ##0.0_р_._-;_-* &quot;-&quot;??_р_._-;_-@_-"/>
    <numFmt numFmtId="173" formatCode="_-* #\ ##0.00\ _₽_-;\-* #\ ##0.00\ _₽_-;_-* &quot;-&quot;??\ _₽_-;_-@_-"/>
    <numFmt numFmtId="174" formatCode="#\ ##0.00"/>
    <numFmt numFmtId="175" formatCode="_-* #,##0.0\ _р_._-;\-* #,##0.0\ _р_._-;_-* &quot;-&quot;?\ _р_._-;_-@_-"/>
  </numFmts>
  <fonts count="82">
    <font>
      <sz val="10"/>
      <name val="Arial Cyr"/>
      <charset val="204"/>
    </font>
    <font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 Cyr"/>
      <charset val="204"/>
    </font>
    <font>
      <sz val="13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</font>
    <font>
      <b/>
      <sz val="11"/>
      <name val="Calibri"/>
      <family val="2"/>
      <charset val="204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Arial Cyr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9"/>
      <color theme="1"/>
      <name val="Arial Cyr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name val="Arial Cyr"/>
      <charset val="134"/>
    </font>
    <font>
      <sz val="16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Calibri"/>
      <family val="2"/>
      <charset val="204"/>
    </font>
    <font>
      <b/>
      <sz val="16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sz val="7"/>
      <name val="Times New Roman"/>
      <family val="1"/>
      <charset val="204"/>
    </font>
    <font>
      <u/>
      <sz val="10"/>
      <name val="Arial Cyr"/>
      <charset val="204"/>
    </font>
    <font>
      <sz val="12"/>
      <name val="Times New Roman CYR"/>
      <charset val="204"/>
    </font>
    <font>
      <u/>
      <sz val="10"/>
      <color theme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FF0000"/>
      <name val="Arial Cyr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</borders>
  <cellStyleXfs count="12">
    <xf numFmtId="0" fontId="0" fillId="0" borderId="0"/>
    <xf numFmtId="0" fontId="57" fillId="0" borderId="0" applyNumberFormat="0" applyFill="0" applyBorder="0" applyAlignment="0" applyProtection="0"/>
    <xf numFmtId="0" fontId="59" fillId="0" borderId="0"/>
    <xf numFmtId="0" fontId="59" fillId="0" borderId="0"/>
    <xf numFmtId="0" fontId="4" fillId="0" borderId="0"/>
    <xf numFmtId="0" fontId="12" fillId="0" borderId="0"/>
    <xf numFmtId="0" fontId="4" fillId="0" borderId="0"/>
    <xf numFmtId="165" fontId="59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62" fillId="0" borderId="0"/>
    <xf numFmtId="0" fontId="64" fillId="0" borderId="0"/>
    <xf numFmtId="164" fontId="59" fillId="0" borderId="0" applyFont="0" applyFill="0" applyBorder="0" applyAlignment="0" applyProtection="0"/>
  </cellStyleXfs>
  <cellXfs count="600">
    <xf numFmtId="0" fontId="0" fillId="0" borderId="0" xfId="0"/>
    <xf numFmtId="0" fontId="0" fillId="0" borderId="0" xfId="0" applyAlignment="1">
      <alignment horizontal="right"/>
    </xf>
    <xf numFmtId="0" fontId="8" fillId="0" borderId="0" xfId="0" applyFont="1"/>
    <xf numFmtId="0" fontId="8" fillId="2" borderId="0" xfId="0" applyFont="1" applyFill="1" applyAlignment="1">
      <alignment horizontal="right"/>
    </xf>
    <xf numFmtId="0" fontId="15" fillId="2" borderId="0" xfId="4" applyFont="1" applyFill="1" applyAlignment="1">
      <alignment vertical="center"/>
    </xf>
    <xf numFmtId="0" fontId="15" fillId="2" borderId="0" xfId="4" applyFont="1" applyFill="1" applyAlignment="1">
      <alignment horizontal="center" vertical="center"/>
    </xf>
    <xf numFmtId="0" fontId="16" fillId="2" borderId="0" xfId="4" applyFont="1" applyFill="1" applyAlignment="1">
      <alignment horizontal="left"/>
    </xf>
    <xf numFmtId="0" fontId="15" fillId="2" borderId="0" xfId="4" applyFont="1" applyFill="1" applyAlignment="1">
      <alignment horizontal="left"/>
    </xf>
    <xf numFmtId="0" fontId="16" fillId="2" borderId="0" xfId="4" applyFont="1" applyFill="1" applyAlignment="1">
      <alignment horizontal="center" vertical="center"/>
    </xf>
    <xf numFmtId="0" fontId="17" fillId="2" borderId="0" xfId="4" applyFont="1" applyFill="1"/>
    <xf numFmtId="0" fontId="17" fillId="2" borderId="0" xfId="4" applyFont="1" applyFill="1" applyAlignment="1">
      <alignment horizontal="left"/>
    </xf>
    <xf numFmtId="0" fontId="18" fillId="2" borderId="0" xfId="4" applyFont="1" applyFill="1" applyAlignment="1">
      <alignment horizontal="left"/>
    </xf>
    <xf numFmtId="0" fontId="18" fillId="2" borderId="0" xfId="4" applyFont="1" applyFill="1"/>
    <xf numFmtId="0" fontId="17" fillId="2" borderId="0" xfId="4" applyFont="1" applyFill="1" applyAlignment="1">
      <alignment horizontal="center" vertical="center"/>
    </xf>
    <xf numFmtId="0" fontId="15" fillId="2" borderId="0" xfId="4" applyFont="1" applyFill="1"/>
    <xf numFmtId="165" fontId="15" fillId="2" borderId="0" xfId="8" applyFont="1" applyFill="1" applyAlignment="1">
      <alignment vertical="center"/>
    </xf>
    <xf numFmtId="0" fontId="4" fillId="2" borderId="0" xfId="0" applyFont="1" applyFill="1"/>
    <xf numFmtId="0" fontId="19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49" fontId="21" fillId="2" borderId="1" xfId="0" applyNumberFormat="1" applyFont="1" applyFill="1" applyBorder="1" applyAlignment="1">
      <alignment horizontal="center" vertical="top" wrapText="1"/>
    </xf>
    <xf numFmtId="168" fontId="21" fillId="2" borderId="1" xfId="0" applyNumberFormat="1" applyFont="1" applyFill="1" applyBorder="1" applyAlignment="1">
      <alignment horizontal="center" vertical="top" wrapText="1"/>
    </xf>
    <xf numFmtId="0" fontId="21" fillId="2" borderId="1" xfId="4" applyFont="1" applyFill="1" applyBorder="1" applyAlignment="1">
      <alignment vertical="center" wrapText="1"/>
    </xf>
    <xf numFmtId="49" fontId="21" fillId="2" borderId="1" xfId="4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left" vertical="center" wrapText="1"/>
    </xf>
    <xf numFmtId="49" fontId="23" fillId="3" borderId="1" xfId="0" applyNumberFormat="1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49" fontId="21" fillId="3" borderId="1" xfId="2" applyNumberFormat="1" applyFont="1" applyFill="1" applyBorder="1" applyAlignment="1">
      <alignment horizontal="center" vertical="center" wrapText="1"/>
    </xf>
    <xf numFmtId="169" fontId="21" fillId="3" borderId="1" xfId="8" applyNumberFormat="1" applyFont="1" applyFill="1" applyBorder="1" applyAlignment="1">
      <alignment horizontal="center" vertical="justify" wrapText="1"/>
    </xf>
    <xf numFmtId="0" fontId="7" fillId="2" borderId="1" xfId="0" applyFont="1" applyFill="1" applyBorder="1" applyAlignment="1">
      <alignment horizontal="left" vertical="top" wrapText="1"/>
    </xf>
    <xf numFmtId="49" fontId="24" fillId="2" borderId="1" xfId="4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9" fontId="7" fillId="2" borderId="1" xfId="8" applyNumberFormat="1" applyFont="1" applyFill="1" applyBorder="1" applyAlignment="1">
      <alignment horizontal="justify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170" fontId="7" fillId="2" borderId="1" xfId="0" applyNumberFormat="1" applyFont="1" applyFill="1" applyBorder="1" applyAlignment="1">
      <alignment horizontal="left" vertical="top" wrapText="1"/>
    </xf>
    <xf numFmtId="49" fontId="24" fillId="2" borderId="1" xfId="2" applyNumberFormat="1" applyFont="1" applyFill="1" applyBorder="1" applyAlignment="1">
      <alignment horizontal="center" vertical="center" wrapText="1"/>
    </xf>
    <xf numFmtId="169" fontId="24" fillId="2" borderId="1" xfId="8" applyNumberFormat="1" applyFont="1" applyFill="1" applyBorder="1" applyAlignment="1">
      <alignment horizontal="justify" vertical="center" wrapText="1"/>
    </xf>
    <xf numFmtId="49" fontId="7" fillId="2" borderId="1" xfId="0" applyNumberFormat="1" applyFont="1" applyFill="1" applyBorder="1" applyAlignment="1">
      <alignment horizontal="left" vertical="top" wrapText="1"/>
    </xf>
    <xf numFmtId="0" fontId="24" fillId="2" borderId="1" xfId="0" applyFont="1" applyFill="1" applyBorder="1" applyAlignment="1">
      <alignment horizontal="left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top" wrapText="1"/>
    </xf>
    <xf numFmtId="169" fontId="24" fillId="2" borderId="1" xfId="0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wrapText="1"/>
    </xf>
    <xf numFmtId="170" fontId="7" fillId="2" borderId="1" xfId="0" applyNumberFormat="1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49" fontId="7" fillId="2" borderId="1" xfId="2" applyNumberFormat="1" applyFont="1" applyFill="1" applyBorder="1" applyAlignment="1">
      <alignment vertical="center" wrapText="1"/>
    </xf>
    <xf numFmtId="171" fontId="24" fillId="2" borderId="1" xfId="0" applyNumberFormat="1" applyFont="1" applyFill="1" applyBorder="1" applyAlignment="1">
      <alignment horizontal="center" vertical="center" wrapText="1"/>
    </xf>
    <xf numFmtId="49" fontId="24" fillId="2" borderId="1" xfId="5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49" fontId="24" fillId="2" borderId="1" xfId="2" applyNumberFormat="1" applyFont="1" applyFill="1" applyBorder="1" applyAlignment="1">
      <alignment vertical="center" wrapText="1"/>
    </xf>
    <xf numFmtId="49" fontId="23" fillId="3" borderId="1" xfId="4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69" fontId="21" fillId="3" borderId="1" xfId="8" applyNumberFormat="1" applyFont="1" applyFill="1" applyBorder="1" applyAlignment="1">
      <alignment horizontal="justify" vertical="center" wrapText="1"/>
    </xf>
    <xf numFmtId="0" fontId="16" fillId="2" borderId="0" xfId="4" applyFont="1" applyFill="1" applyAlignment="1">
      <alignment horizontal="right"/>
    </xf>
    <xf numFmtId="0" fontId="6" fillId="2" borderId="0" xfId="4" applyFont="1" applyFill="1" applyAlignment="1">
      <alignment horizontal="center"/>
    </xf>
    <xf numFmtId="0" fontId="25" fillId="2" borderId="0" xfId="4" applyFont="1" applyFill="1" applyAlignment="1">
      <alignment horizontal="center"/>
    </xf>
    <xf numFmtId="169" fontId="6" fillId="2" borderId="6" xfId="0" applyNumberFormat="1" applyFont="1" applyFill="1" applyBorder="1" applyAlignment="1">
      <alignment horizontal="center" vertical="center" wrapText="1"/>
    </xf>
    <xf numFmtId="169" fontId="6" fillId="2" borderId="14" xfId="0" applyNumberFormat="1" applyFont="1" applyFill="1" applyBorder="1" applyAlignment="1">
      <alignment horizontal="center" vertical="center" wrapText="1"/>
    </xf>
    <xf numFmtId="169" fontId="24" fillId="2" borderId="1" xfId="8" applyNumberFormat="1" applyFont="1" applyFill="1" applyBorder="1" applyAlignment="1">
      <alignment vertical="center" wrapText="1"/>
    </xf>
    <xf numFmtId="0" fontId="24" fillId="2" borderId="1" xfId="8" applyNumberFormat="1" applyFont="1" applyFill="1" applyBorder="1" applyAlignment="1">
      <alignment horizontal="center" vertical="center" wrapText="1"/>
    </xf>
    <xf numFmtId="49" fontId="26" fillId="2" borderId="0" xfId="5" applyNumberFormat="1" applyFont="1" applyFill="1" applyAlignment="1">
      <alignment horizontal="left" vertical="center" wrapText="1"/>
    </xf>
    <xf numFmtId="49" fontId="26" fillId="2" borderId="0" xfId="5" applyNumberFormat="1" applyFont="1" applyFill="1" applyAlignment="1">
      <alignment horizontal="center" vertical="center" wrapText="1"/>
    </xf>
    <xf numFmtId="169" fontId="15" fillId="2" borderId="0" xfId="4" applyNumberFormat="1" applyFont="1" applyFill="1"/>
    <xf numFmtId="49" fontId="27" fillId="2" borderId="15" xfId="0" applyNumberFormat="1" applyFont="1" applyFill="1" applyBorder="1" applyAlignment="1">
      <alignment horizontal="left" vertical="center" wrapText="1"/>
    </xf>
    <xf numFmtId="49" fontId="24" fillId="2" borderId="1" xfId="0" applyNumberFormat="1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left" vertical="top" wrapText="1"/>
    </xf>
    <xf numFmtId="170" fontId="24" fillId="2" borderId="1" xfId="0" applyNumberFormat="1" applyFont="1" applyFill="1" applyBorder="1" applyAlignment="1">
      <alignment horizontal="left" vertical="top" wrapText="1"/>
    </xf>
    <xf numFmtId="49" fontId="7" fillId="2" borderId="1" xfId="4" applyNumberFormat="1" applyFont="1" applyFill="1" applyBorder="1" applyAlignment="1">
      <alignment horizontal="center" vertical="center" wrapText="1"/>
    </xf>
    <xf numFmtId="170" fontId="28" fillId="2" borderId="15" xfId="0" applyNumberFormat="1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left" vertical="top" wrapText="1"/>
    </xf>
    <xf numFmtId="49" fontId="21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69" fontId="7" fillId="2" borderId="1" xfId="8" applyNumberFormat="1" applyFont="1" applyFill="1" applyBorder="1" applyAlignment="1">
      <alignment horizontal="justify" vertical="center"/>
    </xf>
    <xf numFmtId="0" fontId="24" fillId="2" borderId="1" xfId="0" applyFont="1" applyFill="1" applyBorder="1" applyAlignment="1">
      <alignment vertical="center"/>
    </xf>
    <xf numFmtId="169" fontId="24" fillId="2" borderId="1" xfId="8" applyNumberFormat="1" applyFont="1" applyFill="1" applyBorder="1" applyAlignment="1">
      <alignment horizontal="justify" vertical="center"/>
    </xf>
    <xf numFmtId="49" fontId="24" fillId="2" borderId="1" xfId="5" applyNumberFormat="1" applyFont="1" applyFill="1" applyBorder="1" applyAlignment="1">
      <alignment horizontal="left" vertical="top" wrapText="1"/>
    </xf>
    <xf numFmtId="0" fontId="2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0" fontId="24" fillId="2" borderId="1" xfId="0" applyFont="1" applyFill="1" applyBorder="1" applyAlignment="1">
      <alignment wrapText="1"/>
    </xf>
    <xf numFmtId="0" fontId="21" fillId="3" borderId="1" xfId="2" applyFont="1" applyFill="1" applyBorder="1" applyAlignment="1">
      <alignment vertical="center"/>
    </xf>
    <xf numFmtId="0" fontId="21" fillId="2" borderId="1" xfId="2" applyFont="1" applyFill="1" applyBorder="1" applyAlignment="1">
      <alignment vertical="center"/>
    </xf>
    <xf numFmtId="49" fontId="23" fillId="2" borderId="1" xfId="4" applyNumberFormat="1" applyFont="1" applyFill="1" applyBorder="1" applyAlignment="1">
      <alignment horizontal="center" vertical="center" wrapText="1"/>
    </xf>
    <xf numFmtId="49" fontId="21" fillId="2" borderId="1" xfId="2" applyNumberFormat="1" applyFont="1" applyFill="1" applyBorder="1" applyAlignment="1">
      <alignment horizontal="center" vertical="center" wrapText="1"/>
    </xf>
    <xf numFmtId="169" fontId="21" fillId="2" borderId="1" xfId="8" applyNumberFormat="1" applyFont="1" applyFill="1" applyBorder="1" applyAlignment="1">
      <alignment horizontal="justify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169" fontId="24" fillId="3" borderId="1" xfId="8" applyNumberFormat="1" applyFont="1" applyFill="1" applyBorder="1" applyAlignment="1">
      <alignment horizontal="justify" vertical="center" wrapText="1"/>
    </xf>
    <xf numFmtId="169" fontId="24" fillId="3" borderId="1" xfId="8" applyNumberFormat="1" applyFont="1" applyFill="1" applyBorder="1" applyAlignment="1">
      <alignment horizontal="justify" vertical="center"/>
    </xf>
    <xf numFmtId="169" fontId="24" fillId="2" borderId="0" xfId="8" applyNumberFormat="1" applyFont="1" applyFill="1" applyBorder="1" applyAlignment="1">
      <alignment horizontal="justify" vertical="center" wrapText="1"/>
    </xf>
    <xf numFmtId="0" fontId="29" fillId="2" borderId="0" xfId="4" applyFont="1" applyFill="1" applyAlignment="1">
      <alignment horizontal="left" vertical="top" wrapText="1"/>
    </xf>
    <xf numFmtId="0" fontId="30" fillId="2" borderId="1" xfId="4" applyFont="1" applyFill="1" applyBorder="1" applyAlignment="1">
      <alignment horizontal="justify" wrapText="1"/>
    </xf>
    <xf numFmtId="0" fontId="24" fillId="2" borderId="1" xfId="0" applyFont="1" applyFill="1" applyBorder="1" applyAlignment="1">
      <alignment horizontal="justify" wrapText="1"/>
    </xf>
    <xf numFmtId="0" fontId="31" fillId="0" borderId="16" xfId="0" applyFont="1" applyBorder="1" applyAlignment="1">
      <alignment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wrapText="1"/>
    </xf>
    <xf numFmtId="0" fontId="32" fillId="2" borderId="0" xfId="4" applyFont="1" applyFill="1"/>
    <xf numFmtId="0" fontId="32" fillId="2" borderId="0" xfId="4" applyFont="1" applyFill="1" applyAlignment="1">
      <alignment horizontal="center" vertical="center"/>
    </xf>
    <xf numFmtId="0" fontId="2" fillId="2" borderId="0" xfId="4" applyFont="1" applyFill="1" applyAlignment="1">
      <alignment vertical="center"/>
    </xf>
    <xf numFmtId="0" fontId="27" fillId="2" borderId="0" xfId="4" applyFont="1" applyFill="1" applyAlignment="1">
      <alignment horizontal="left"/>
    </xf>
    <xf numFmtId="0" fontId="27" fillId="3" borderId="0" xfId="4" applyFont="1" applyFill="1" applyAlignment="1">
      <alignment horizontal="left"/>
    </xf>
    <xf numFmtId="0" fontId="2" fillId="2" borderId="0" xfId="4" applyFont="1" applyFill="1" applyAlignment="1">
      <alignment horizontal="left"/>
    </xf>
    <xf numFmtId="0" fontId="2" fillId="3" borderId="0" xfId="4" applyFont="1" applyFill="1" applyAlignment="1">
      <alignment horizontal="left"/>
    </xf>
    <xf numFmtId="0" fontId="2" fillId="2" borderId="0" xfId="4" applyFont="1" applyFill="1"/>
    <xf numFmtId="0" fontId="2" fillId="2" borderId="0" xfId="4" applyFont="1" applyFill="1" applyAlignment="1">
      <alignment horizontal="center" vertical="center"/>
    </xf>
    <xf numFmtId="165" fontId="24" fillId="2" borderId="0" xfId="8" applyFont="1" applyFill="1" applyAlignment="1">
      <alignment vertical="center"/>
    </xf>
    <xf numFmtId="165" fontId="2" fillId="2" borderId="0" xfId="8" applyFont="1" applyFill="1" applyAlignment="1">
      <alignment vertical="center"/>
    </xf>
    <xf numFmtId="0" fontId="33" fillId="2" borderId="0" xfId="4" applyFont="1" applyFill="1"/>
    <xf numFmtId="0" fontId="34" fillId="2" borderId="0" xfId="4" applyFont="1" applyFill="1"/>
    <xf numFmtId="0" fontId="2" fillId="2" borderId="0" xfId="4" applyFont="1" applyFill="1" applyAlignment="1">
      <alignment wrapText="1"/>
    </xf>
    <xf numFmtId="0" fontId="24" fillId="2" borderId="0" xfId="4" applyFont="1" applyFill="1" applyAlignment="1">
      <alignment horizontal="justify"/>
    </xf>
    <xf numFmtId="0" fontId="24" fillId="2" borderId="0" xfId="4" applyFont="1" applyFill="1" applyAlignment="1">
      <alignment horizontal="center" vertical="center"/>
    </xf>
    <xf numFmtId="165" fontId="24" fillId="2" borderId="0" xfId="8" applyFont="1" applyFill="1" applyAlignment="1">
      <alignment horizontal="right" vertical="center"/>
    </xf>
    <xf numFmtId="0" fontId="24" fillId="2" borderId="0" xfId="4" applyFont="1" applyFill="1" applyAlignment="1">
      <alignment horizontal="right"/>
    </xf>
    <xf numFmtId="0" fontId="35" fillId="2" borderId="0" xfId="0" applyFont="1" applyFill="1" applyAlignment="1">
      <alignment horizontal="right"/>
    </xf>
    <xf numFmtId="0" fontId="4" fillId="2" borderId="0" xfId="4" applyFill="1" applyAlignment="1">
      <alignment horizontal="right"/>
    </xf>
    <xf numFmtId="0" fontId="20" fillId="2" borderId="0" xfId="4" applyFont="1" applyFill="1" applyAlignment="1">
      <alignment horizontal="right"/>
    </xf>
    <xf numFmtId="0" fontId="33" fillId="2" borderId="0" xfId="4" applyFont="1" applyFill="1" applyAlignment="1">
      <alignment wrapText="1"/>
    </xf>
    <xf numFmtId="0" fontId="21" fillId="2" borderId="17" xfId="4" applyFont="1" applyFill="1" applyBorder="1" applyAlignment="1">
      <alignment horizontal="center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21" fillId="2" borderId="1" xfId="4" applyNumberFormat="1" applyFont="1" applyFill="1" applyBorder="1" applyAlignment="1">
      <alignment horizontal="center"/>
    </xf>
    <xf numFmtId="167" fontId="6" fillId="2" borderId="1" xfId="8" applyNumberFormat="1" applyFont="1" applyFill="1" applyBorder="1" applyAlignment="1">
      <alignment horizontal="center" wrapText="1"/>
    </xf>
    <xf numFmtId="170" fontId="30" fillId="2" borderId="1" xfId="4" applyNumberFormat="1" applyFont="1" applyFill="1" applyBorder="1" applyAlignment="1">
      <alignment horizontal="left" vertical="top" wrapText="1"/>
    </xf>
    <xf numFmtId="49" fontId="24" fillId="2" borderId="1" xfId="4" applyNumberFormat="1" applyFont="1" applyFill="1" applyBorder="1" applyAlignment="1">
      <alignment horizontal="center"/>
    </xf>
    <xf numFmtId="167" fontId="2" fillId="2" borderId="1" xfId="8" applyNumberFormat="1" applyFont="1" applyFill="1" applyBorder="1" applyAlignment="1">
      <alignment horizontal="center" wrapText="1"/>
    </xf>
    <xf numFmtId="170" fontId="29" fillId="2" borderId="15" xfId="0" applyNumberFormat="1" applyFont="1" applyFill="1" applyBorder="1" applyAlignment="1">
      <alignment horizontal="left" vertical="top" wrapText="1"/>
    </xf>
    <xf numFmtId="167" fontId="27" fillId="2" borderId="1" xfId="8" applyNumberFormat="1" applyFont="1" applyFill="1" applyBorder="1" applyAlignment="1">
      <alignment horizontal="center" wrapText="1"/>
    </xf>
    <xf numFmtId="49" fontId="7" fillId="2" borderId="1" xfId="4" applyNumberFormat="1" applyFont="1" applyFill="1" applyBorder="1" applyAlignment="1">
      <alignment horizontal="center"/>
    </xf>
    <xf numFmtId="0" fontId="30" fillId="2" borderId="1" xfId="4" applyFont="1" applyFill="1" applyBorder="1" applyAlignment="1">
      <alignment horizontal="left" vertical="top" wrapText="1"/>
    </xf>
    <xf numFmtId="0" fontId="28" fillId="2" borderId="15" xfId="0" applyFont="1" applyFill="1" applyBorder="1" applyAlignment="1">
      <alignment horizontal="left" vertical="top" wrapText="1"/>
    </xf>
    <xf numFmtId="170" fontId="24" fillId="2" borderId="16" xfId="0" applyNumberFormat="1" applyFont="1" applyFill="1" applyBorder="1" applyAlignment="1">
      <alignment horizontal="left" vertical="top" wrapText="1"/>
    </xf>
    <xf numFmtId="0" fontId="33" fillId="2" borderId="0" xfId="4" applyFont="1" applyFill="1" applyAlignment="1">
      <alignment horizontal="left"/>
    </xf>
    <xf numFmtId="167" fontId="36" fillId="2" borderId="1" xfId="8" applyNumberFormat="1" applyFont="1" applyFill="1" applyBorder="1" applyAlignment="1">
      <alignment horizontal="center" wrapText="1"/>
    </xf>
    <xf numFmtId="0" fontId="30" fillId="2" borderId="1" xfId="2" applyFont="1" applyFill="1" applyBorder="1" applyAlignment="1">
      <alignment horizontal="justify" wrapText="1"/>
    </xf>
    <xf numFmtId="0" fontId="37" fillId="2" borderId="1" xfId="0" applyFont="1" applyFill="1" applyBorder="1" applyAlignment="1">
      <alignment wrapText="1"/>
    </xf>
    <xf numFmtId="49" fontId="7" fillId="2" borderId="1" xfId="4" applyNumberFormat="1" applyFont="1" applyFill="1" applyBorder="1" applyAlignment="1">
      <alignment horizontal="center" vertical="center"/>
    </xf>
    <xf numFmtId="167" fontId="38" fillId="2" borderId="1" xfId="8" applyNumberFormat="1" applyFont="1" applyFill="1" applyBorder="1" applyAlignment="1">
      <alignment horizontal="center" wrapText="1"/>
    </xf>
    <xf numFmtId="49" fontId="24" fillId="2" borderId="1" xfId="4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left" wrapText="1"/>
    </xf>
    <xf numFmtId="0" fontId="30" fillId="2" borderId="1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wrapText="1"/>
    </xf>
    <xf numFmtId="49" fontId="21" fillId="2" borderId="1" xfId="4" applyNumberFormat="1" applyFont="1" applyFill="1" applyBorder="1" applyAlignment="1">
      <alignment horizontal="center" vertical="center"/>
    </xf>
    <xf numFmtId="49" fontId="30" fillId="2" borderId="1" xfId="5" applyNumberFormat="1" applyFont="1" applyFill="1" applyBorder="1" applyAlignment="1">
      <alignment horizontal="left" vertical="top" wrapText="1"/>
    </xf>
    <xf numFmtId="167" fontId="2" fillId="2" borderId="1" xfId="8" applyNumberFormat="1" applyFont="1" applyFill="1" applyBorder="1" applyAlignment="1">
      <alignment horizontal="center"/>
    </xf>
    <xf numFmtId="0" fontId="37" fillId="2" borderId="1" xfId="0" applyFont="1" applyFill="1" applyBorder="1" applyAlignment="1">
      <alignment horizontal="left" vertical="top" wrapText="1"/>
    </xf>
    <xf numFmtId="0" fontId="28" fillId="2" borderId="1" xfId="4" applyFont="1" applyFill="1" applyBorder="1" applyAlignment="1">
      <alignment wrapText="1"/>
    </xf>
    <xf numFmtId="170" fontId="30" fillId="3" borderId="1" xfId="4" applyNumberFormat="1" applyFont="1" applyFill="1" applyBorder="1" applyAlignment="1">
      <alignment horizontal="left" vertical="top" wrapText="1"/>
    </xf>
    <xf numFmtId="49" fontId="24" fillId="3" borderId="1" xfId="4" applyNumberFormat="1" applyFont="1" applyFill="1" applyBorder="1" applyAlignment="1">
      <alignment horizontal="center" vertical="center"/>
    </xf>
    <xf numFmtId="49" fontId="24" fillId="3" borderId="1" xfId="4" applyNumberFormat="1" applyFont="1" applyFill="1" applyBorder="1" applyAlignment="1">
      <alignment horizontal="center"/>
    </xf>
    <xf numFmtId="167" fontId="36" fillId="3" borderId="1" xfId="8" applyNumberFormat="1" applyFont="1" applyFill="1" applyBorder="1" applyAlignment="1">
      <alignment horizontal="center" wrapText="1"/>
    </xf>
    <xf numFmtId="0" fontId="39" fillId="3" borderId="1" xfId="0" applyNumberFormat="1" applyFont="1" applyFill="1" applyBorder="1" applyAlignment="1">
      <alignment horizontal="left" vertical="top" wrapText="1"/>
    </xf>
    <xf numFmtId="0" fontId="30" fillId="3" borderId="1" xfId="4" applyFont="1" applyFill="1" applyBorder="1" applyAlignment="1">
      <alignment horizontal="justify" wrapText="1"/>
    </xf>
    <xf numFmtId="0" fontId="40" fillId="3" borderId="1" xfId="4" applyFont="1" applyFill="1" applyBorder="1" applyAlignment="1">
      <alignment horizontal="justify" wrapText="1"/>
    </xf>
    <xf numFmtId="0" fontId="40" fillId="2" borderId="1" xfId="0" applyFont="1" applyFill="1" applyBorder="1" applyAlignment="1">
      <alignment horizontal="left" vertical="top" wrapText="1"/>
    </xf>
    <xf numFmtId="0" fontId="40" fillId="2" borderId="1" xfId="4" applyFont="1" applyFill="1" applyBorder="1" applyAlignment="1">
      <alignment horizontal="justify" wrapText="1"/>
    </xf>
    <xf numFmtId="0" fontId="21" fillId="2" borderId="1" xfId="0" applyFont="1" applyFill="1" applyBorder="1" applyAlignment="1">
      <alignment wrapText="1"/>
    </xf>
    <xf numFmtId="49" fontId="23" fillId="2" borderId="1" xfId="4" applyNumberFormat="1" applyFont="1" applyFill="1" applyBorder="1" applyAlignment="1">
      <alignment horizontal="center"/>
    </xf>
    <xf numFmtId="0" fontId="30" fillId="2" borderId="1" xfId="0" applyFont="1" applyFill="1" applyBorder="1" applyAlignment="1">
      <alignment wrapText="1"/>
    </xf>
    <xf numFmtId="0" fontId="34" fillId="2" borderId="0" xfId="4" applyFont="1" applyFill="1" applyAlignment="1">
      <alignment vertical="center"/>
    </xf>
    <xf numFmtId="0" fontId="2" fillId="2" borderId="0" xfId="4" applyFont="1" applyFill="1" applyAlignment="1">
      <alignment vertical="center" wrapText="1"/>
    </xf>
    <xf numFmtId="0" fontId="13" fillId="2" borderId="0" xfId="4" applyFont="1" applyFill="1" applyAlignment="1">
      <alignment horizontal="left"/>
    </xf>
    <xf numFmtId="0" fontId="27" fillId="2" borderId="0" xfId="4" applyFont="1" applyFill="1" applyAlignment="1">
      <alignment horizontal="left" wrapText="1"/>
    </xf>
    <xf numFmtId="0" fontId="27" fillId="3" borderId="0" xfId="4" applyFont="1" applyFill="1" applyAlignment="1">
      <alignment horizontal="left" wrapText="1"/>
    </xf>
    <xf numFmtId="0" fontId="34" fillId="2" borderId="0" xfId="4" applyFont="1" applyFill="1" applyAlignment="1">
      <alignment horizontal="left"/>
    </xf>
    <xf numFmtId="0" fontId="2" fillId="2" borderId="0" xfId="4" applyFont="1" applyFill="1" applyAlignment="1">
      <alignment horizontal="left" wrapText="1"/>
    </xf>
    <xf numFmtId="49" fontId="40" fillId="3" borderId="1" xfId="4" applyNumberFormat="1" applyFont="1" applyFill="1" applyBorder="1" applyAlignment="1">
      <alignment horizontal="center" vertical="center"/>
    </xf>
    <xf numFmtId="49" fontId="40" fillId="2" borderId="1" xfId="4" applyNumberFormat="1" applyFont="1" applyFill="1" applyBorder="1" applyAlignment="1">
      <alignment horizontal="center" vertical="center"/>
    </xf>
    <xf numFmtId="49" fontId="5" fillId="2" borderId="1" xfId="4" applyNumberFormat="1" applyFont="1" applyFill="1" applyBorder="1" applyAlignment="1">
      <alignment horizontal="center"/>
    </xf>
    <xf numFmtId="49" fontId="2" fillId="2" borderId="1" xfId="4" applyNumberFormat="1" applyFont="1" applyFill="1" applyBorder="1" applyAlignment="1">
      <alignment horizontal="center"/>
    </xf>
    <xf numFmtId="49" fontId="41" fillId="0" borderId="18" xfId="0" applyNumberFormat="1" applyFont="1" applyBorder="1" applyAlignment="1">
      <alignment horizontal="left" vertical="center" wrapText="1"/>
    </xf>
    <xf numFmtId="0" fontId="30" fillId="2" borderId="1" xfId="0" applyFont="1" applyFill="1" applyBorder="1" applyAlignment="1">
      <alignment horizontal="justify" wrapText="1"/>
    </xf>
    <xf numFmtId="167" fontId="2" fillId="2" borderId="1" xfId="8" applyNumberFormat="1" applyFont="1" applyFill="1" applyBorder="1" applyAlignment="1">
      <alignment horizontal="center" vertical="center" wrapText="1"/>
    </xf>
    <xf numFmtId="49" fontId="24" fillId="0" borderId="1" xfId="4" applyNumberFormat="1" applyFont="1" applyBorder="1" applyAlignment="1">
      <alignment horizontal="center"/>
    </xf>
    <xf numFmtId="0" fontId="29" fillId="2" borderId="15" xfId="0" applyFont="1" applyFill="1" applyBorder="1" applyAlignment="1">
      <alignment vertical="top" wrapText="1"/>
    </xf>
    <xf numFmtId="0" fontId="30" fillId="3" borderId="1" xfId="0" applyFont="1" applyFill="1" applyBorder="1" applyAlignment="1">
      <alignment wrapText="1"/>
    </xf>
    <xf numFmtId="49" fontId="24" fillId="3" borderId="1" xfId="2" applyNumberFormat="1" applyFont="1" applyFill="1" applyBorder="1" applyAlignment="1">
      <alignment horizontal="center" vertical="center" wrapText="1"/>
    </xf>
    <xf numFmtId="167" fontId="38" fillId="3" borderId="1" xfId="8" applyNumberFormat="1" applyFont="1" applyFill="1" applyBorder="1" applyAlignment="1">
      <alignment horizontal="center" wrapText="1"/>
    </xf>
    <xf numFmtId="0" fontId="33" fillId="3" borderId="0" xfId="4" applyFont="1" applyFill="1" applyAlignment="1">
      <alignment horizontal="left"/>
    </xf>
    <xf numFmtId="49" fontId="24" fillId="2" borderId="1" xfId="2" applyNumberFormat="1" applyFont="1" applyFill="1" applyBorder="1" applyAlignment="1">
      <alignment horizontal="center" wrapText="1"/>
    </xf>
    <xf numFmtId="49" fontId="21" fillId="2" borderId="1" xfId="4" applyNumberFormat="1" applyFont="1" applyFill="1" applyBorder="1" applyAlignment="1">
      <alignment horizontal="left" vertical="center" wrapText="1"/>
    </xf>
    <xf numFmtId="0" fontId="21" fillId="2" borderId="1" xfId="4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wrapText="1"/>
    </xf>
    <xf numFmtId="170" fontId="37" fillId="2" borderId="1" xfId="4" applyNumberFormat="1" applyFont="1" applyFill="1" applyBorder="1" applyAlignment="1">
      <alignment horizontal="left" vertical="top" wrapText="1"/>
    </xf>
    <xf numFmtId="49" fontId="37" fillId="2" borderId="1" xfId="2" applyNumberFormat="1" applyFont="1" applyFill="1" applyBorder="1" applyAlignment="1">
      <alignment horizontal="center" vertical="center" wrapText="1"/>
    </xf>
    <xf numFmtId="0" fontId="27" fillId="2" borderId="1" xfId="4" applyFont="1" applyFill="1" applyBorder="1" applyAlignment="1">
      <alignment horizontal="center" wrapText="1"/>
    </xf>
    <xf numFmtId="49" fontId="27" fillId="2" borderId="1" xfId="2" applyNumberFormat="1" applyFont="1" applyFill="1" applyBorder="1" applyAlignment="1">
      <alignment horizontal="center" wrapText="1"/>
    </xf>
    <xf numFmtId="167" fontId="27" fillId="2" borderId="1" xfId="8" applyNumberFormat="1" applyFont="1" applyFill="1" applyBorder="1" applyAlignment="1">
      <alignment horizontal="center" vertical="center"/>
    </xf>
    <xf numFmtId="49" fontId="37" fillId="2" borderId="1" xfId="4" applyNumberFormat="1" applyFont="1" applyFill="1" applyBorder="1" applyAlignment="1">
      <alignment horizontal="left" vertical="top" wrapText="1"/>
    </xf>
    <xf numFmtId="49" fontId="30" fillId="2" borderId="1" xfId="2" applyNumberFormat="1" applyFont="1" applyFill="1" applyBorder="1" applyAlignment="1">
      <alignment horizontal="center" vertical="center" wrapText="1"/>
    </xf>
    <xf numFmtId="167" fontId="2" fillId="2" borderId="1" xfId="8" applyNumberFormat="1" applyFont="1" applyFill="1" applyBorder="1" applyAlignment="1">
      <alignment horizontal="center" vertical="center"/>
    </xf>
    <xf numFmtId="0" fontId="30" fillId="2" borderId="1" xfId="4" applyFont="1" applyFill="1" applyBorder="1" applyAlignment="1">
      <alignment horizontal="left" wrapText="1"/>
    </xf>
    <xf numFmtId="49" fontId="30" fillId="2" borderId="1" xfId="4" applyNumberFormat="1" applyFont="1" applyFill="1" applyBorder="1" applyAlignment="1">
      <alignment horizontal="left" vertical="center" wrapText="1"/>
    </xf>
    <xf numFmtId="49" fontId="2" fillId="2" borderId="1" xfId="2" applyNumberFormat="1" applyFont="1" applyFill="1" applyBorder="1" applyAlignment="1">
      <alignment horizontal="center" wrapText="1"/>
    </xf>
    <xf numFmtId="49" fontId="27" fillId="2" borderId="1" xfId="4" applyNumberFormat="1" applyFont="1" applyFill="1" applyBorder="1" applyAlignment="1">
      <alignment horizontal="center"/>
    </xf>
    <xf numFmtId="0" fontId="30" fillId="2" borderId="1" xfId="4" applyFont="1" applyFill="1" applyBorder="1" applyAlignment="1">
      <alignment horizontal="center" vertical="center" wrapText="1"/>
    </xf>
    <xf numFmtId="49" fontId="33" fillId="2" borderId="0" xfId="4" applyNumberFormat="1" applyFont="1" applyFill="1" applyAlignment="1">
      <alignment horizontal="left"/>
    </xf>
    <xf numFmtId="0" fontId="30" fillId="3" borderId="1" xfId="4" applyFont="1" applyFill="1" applyBorder="1" applyAlignment="1">
      <alignment horizontal="center" vertical="center" wrapText="1"/>
    </xf>
    <xf numFmtId="49" fontId="2" fillId="3" borderId="1" xfId="4" applyNumberFormat="1" applyFont="1" applyFill="1" applyBorder="1" applyAlignment="1">
      <alignment horizontal="center"/>
    </xf>
    <xf numFmtId="167" fontId="28" fillId="3" borderId="1" xfId="8" applyNumberFormat="1" applyFont="1" applyFill="1" applyBorder="1" applyAlignment="1">
      <alignment horizontal="center" wrapText="1"/>
    </xf>
    <xf numFmtId="0" fontId="37" fillId="2" borderId="1" xfId="4" applyFont="1" applyFill="1" applyBorder="1" applyAlignment="1">
      <alignment horizontal="left" wrapText="1"/>
    </xf>
    <xf numFmtId="170" fontId="30" fillId="2" borderId="1" xfId="4" applyNumberFormat="1" applyFont="1" applyFill="1" applyBorder="1" applyAlignment="1">
      <alignment horizontal="justify" wrapText="1"/>
    </xf>
    <xf numFmtId="0" fontId="2" fillId="2" borderId="1" xfId="4" applyFont="1" applyFill="1" applyBorder="1" applyAlignment="1">
      <alignment horizontal="center"/>
    </xf>
    <xf numFmtId="170" fontId="40" fillId="2" borderId="1" xfId="4" applyNumberFormat="1" applyFont="1" applyFill="1" applyBorder="1" applyAlignment="1">
      <alignment horizontal="justify" wrapText="1"/>
    </xf>
    <xf numFmtId="0" fontId="40" fillId="2" borderId="1" xfId="4" applyFont="1" applyFill="1" applyBorder="1" applyAlignment="1">
      <alignment horizontal="left" wrapText="1"/>
    </xf>
    <xf numFmtId="49" fontId="37" fillId="2" borderId="1" xfId="5" applyNumberFormat="1" applyFont="1" applyFill="1" applyBorder="1" applyAlignment="1">
      <alignment horizontal="left" vertical="center" wrapText="1"/>
    </xf>
    <xf numFmtId="0" fontId="37" fillId="2" borderId="1" xfId="4" applyFont="1" applyFill="1" applyBorder="1" applyAlignment="1">
      <alignment vertical="center" wrapText="1"/>
    </xf>
    <xf numFmtId="0" fontId="37" fillId="2" borderId="1" xfId="4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4" fillId="3" borderId="0" xfId="4" applyFont="1" applyFill="1" applyAlignment="1">
      <alignment horizontal="left"/>
    </xf>
    <xf numFmtId="0" fontId="2" fillId="3" borderId="0" xfId="4" applyFont="1" applyFill="1" applyAlignment="1">
      <alignment horizontal="left" wrapText="1"/>
    </xf>
    <xf numFmtId="0" fontId="40" fillId="2" borderId="1" xfId="4" applyFont="1" applyFill="1" applyBorder="1" applyAlignment="1">
      <alignment horizontal="center" vertical="center" wrapText="1"/>
    </xf>
    <xf numFmtId="0" fontId="42" fillId="2" borderId="1" xfId="4" applyFont="1" applyFill="1" applyBorder="1" applyAlignment="1">
      <alignment horizontal="left" wrapText="1"/>
    </xf>
    <xf numFmtId="0" fontId="2" fillId="2" borderId="1" xfId="4" applyFont="1" applyFill="1" applyBorder="1" applyAlignment="1">
      <alignment horizontal="left" wrapText="1"/>
    </xf>
    <xf numFmtId="167" fontId="29" fillId="2" borderId="1" xfId="8" applyNumberFormat="1" applyFont="1" applyFill="1" applyBorder="1" applyAlignment="1">
      <alignment horizontal="center" vertical="center" wrapText="1"/>
    </xf>
    <xf numFmtId="167" fontId="29" fillId="2" borderId="19" xfId="8" applyNumberFormat="1" applyFont="1" applyFill="1" applyBorder="1" applyAlignment="1">
      <alignment horizontal="center" vertical="center" wrapText="1"/>
    </xf>
    <xf numFmtId="170" fontId="37" fillId="2" borderId="1" xfId="4" applyNumberFormat="1" applyFont="1" applyFill="1" applyBorder="1" applyAlignment="1">
      <alignment horizontal="justify" wrapText="1"/>
    </xf>
    <xf numFmtId="167" fontId="28" fillId="2" borderId="1" xfId="8" applyNumberFormat="1" applyFont="1" applyFill="1" applyBorder="1" applyAlignment="1">
      <alignment horizontal="center" vertical="center" wrapText="1"/>
    </xf>
    <xf numFmtId="170" fontId="37" fillId="0" borderId="1" xfId="4" applyNumberFormat="1" applyFont="1" applyBorder="1" applyAlignment="1">
      <alignment horizontal="justify" wrapText="1"/>
    </xf>
    <xf numFmtId="0" fontId="30" fillId="0" borderId="1" xfId="4" applyFont="1" applyBorder="1" applyAlignment="1">
      <alignment horizontal="justify" wrapText="1"/>
    </xf>
    <xf numFmtId="49" fontId="7" fillId="2" borderId="1" xfId="2" applyNumberFormat="1" applyFont="1" applyFill="1" applyBorder="1" applyAlignment="1">
      <alignment horizontal="center" wrapText="1"/>
    </xf>
    <xf numFmtId="0" fontId="37" fillId="2" borderId="1" xfId="4" applyFont="1" applyFill="1" applyBorder="1" applyAlignment="1">
      <alignment horizontal="justify" wrapText="1"/>
    </xf>
    <xf numFmtId="0" fontId="37" fillId="2" borderId="1" xfId="4" applyFont="1" applyFill="1" applyBorder="1" applyAlignment="1">
      <alignment horizontal="left" vertical="center" wrapText="1"/>
    </xf>
    <xf numFmtId="49" fontId="37" fillId="2" borderId="1" xfId="4" applyNumberFormat="1" applyFont="1" applyFill="1" applyBorder="1" applyAlignment="1">
      <alignment horizontal="center" vertical="center"/>
    </xf>
    <xf numFmtId="0" fontId="30" fillId="2" borderId="1" xfId="4" applyFont="1" applyFill="1" applyBorder="1" applyAlignment="1">
      <alignment horizontal="left" vertical="center" wrapText="1"/>
    </xf>
    <xf numFmtId="49" fontId="30" fillId="2" borderId="1" xfId="4" applyNumberFormat="1" applyFont="1" applyFill="1" applyBorder="1" applyAlignment="1">
      <alignment horizontal="center" vertical="center"/>
    </xf>
    <xf numFmtId="0" fontId="30" fillId="2" borderId="1" xfId="2" applyFont="1" applyFill="1" applyBorder="1" applyAlignment="1">
      <alignment horizontal="justify"/>
    </xf>
    <xf numFmtId="0" fontId="7" fillId="2" borderId="1" xfId="4" applyFont="1" applyFill="1" applyBorder="1"/>
    <xf numFmtId="0" fontId="24" fillId="2" borderId="1" xfId="4" applyFont="1" applyFill="1" applyBorder="1" applyAlignment="1">
      <alignment horizontal="center" vertical="center"/>
    </xf>
    <xf numFmtId="172" fontId="27" fillId="2" borderId="1" xfId="7" applyNumberFormat="1" applyFont="1" applyFill="1" applyBorder="1" applyAlignment="1">
      <alignment horizontal="center"/>
    </xf>
    <xf numFmtId="0" fontId="24" fillId="2" borderId="0" xfId="4" applyFont="1" applyFill="1"/>
    <xf numFmtId="167" fontId="36" fillId="2" borderId="0" xfId="8" applyNumberFormat="1" applyFont="1" applyFill="1" applyAlignment="1">
      <alignment vertical="center"/>
    </xf>
    <xf numFmtId="167" fontId="43" fillId="2" borderId="0" xfId="8" applyNumberFormat="1" applyFont="1" applyFill="1" applyAlignment="1">
      <alignment vertical="center"/>
    </xf>
    <xf numFmtId="0" fontId="36" fillId="2" borderId="0" xfId="4" applyFont="1" applyFill="1"/>
    <xf numFmtId="167" fontId="24" fillId="2" borderId="0" xfId="8" applyNumberFormat="1" applyFont="1" applyFill="1" applyAlignment="1">
      <alignment vertical="center"/>
    </xf>
    <xf numFmtId="167" fontId="2" fillId="2" borderId="0" xfId="8" applyNumberFormat="1" applyFont="1" applyFill="1" applyAlignment="1">
      <alignment vertical="center"/>
    </xf>
    <xf numFmtId="165" fontId="44" fillId="2" borderId="0" xfId="8" applyFont="1" applyFill="1" applyAlignment="1">
      <alignment vertical="center"/>
    </xf>
    <xf numFmtId="0" fontId="16" fillId="2" borderId="0" xfId="0" applyFont="1" applyFill="1"/>
    <xf numFmtId="0" fontId="16" fillId="2" borderId="0" xfId="0" applyFont="1" applyFill="1" applyAlignment="1">
      <alignment horizontal="right"/>
    </xf>
    <xf numFmtId="0" fontId="15" fillId="2" borderId="0" xfId="4" applyFont="1" applyFill="1" applyAlignment="1">
      <alignment horizontal="center" vertical="top"/>
    </xf>
    <xf numFmtId="169" fontId="27" fillId="2" borderId="1" xfId="8" applyNumberFormat="1" applyFont="1" applyFill="1" applyBorder="1" applyAlignment="1">
      <alignment horizontal="center" vertical="justify" wrapText="1"/>
    </xf>
    <xf numFmtId="169" fontId="27" fillId="2" borderId="1" xfId="8" applyNumberFormat="1" applyFont="1" applyFill="1" applyBorder="1" applyAlignment="1">
      <alignment horizontal="justify" vertical="center" wrapText="1"/>
    </xf>
    <xf numFmtId="169" fontId="29" fillId="2" borderId="1" xfId="8" applyNumberFormat="1" applyFont="1" applyFill="1" applyBorder="1" applyAlignment="1">
      <alignment horizontal="justify" vertical="center" wrapText="1"/>
    </xf>
    <xf numFmtId="2" fontId="29" fillId="2" borderId="32" xfId="0" applyNumberFormat="1" applyFont="1" applyFill="1" applyBorder="1" applyAlignment="1">
      <alignment horizontal="center" vertical="center" wrapText="1"/>
    </xf>
    <xf numFmtId="169" fontId="29" fillId="2" borderId="1" xfId="8" applyNumberFormat="1" applyFont="1" applyFill="1" applyBorder="1" applyAlignment="1">
      <alignment horizontal="justify" vertical="center"/>
    </xf>
    <xf numFmtId="169" fontId="27" fillId="2" borderId="12" xfId="0" applyNumberFormat="1" applyFont="1" applyFill="1" applyBorder="1" applyAlignment="1">
      <alignment horizontal="justify" vertical="center" wrapText="1"/>
    </xf>
    <xf numFmtId="2" fontId="45" fillId="2" borderId="0" xfId="4" applyNumberFormat="1" applyFont="1" applyFill="1" applyAlignment="1">
      <alignment horizontal="center" vertical="center"/>
    </xf>
    <xf numFmtId="0" fontId="29" fillId="0" borderId="0" xfId="2" applyFont="1" applyAlignment="1">
      <alignment vertical="center"/>
    </xf>
    <xf numFmtId="2" fontId="29" fillId="0" borderId="0" xfId="2" applyNumberFormat="1" applyFont="1" applyAlignment="1">
      <alignment vertical="center"/>
    </xf>
    <xf numFmtId="0" fontId="0" fillId="2" borderId="0" xfId="0" applyFill="1" applyAlignment="1">
      <alignment horizontal="right"/>
    </xf>
    <xf numFmtId="0" fontId="46" fillId="2" borderId="0" xfId="2" applyFont="1" applyFill="1" applyAlignment="1">
      <alignment horizontal="center" vertical="center" wrapText="1"/>
    </xf>
    <xf numFmtId="0" fontId="46" fillId="2" borderId="39" xfId="2" applyFont="1" applyFill="1" applyBorder="1" applyAlignment="1">
      <alignment horizontal="center" vertical="center" wrapText="1"/>
    </xf>
    <xf numFmtId="2" fontId="46" fillId="2" borderId="0" xfId="2" applyNumberFormat="1" applyFont="1" applyFill="1" applyAlignment="1">
      <alignment horizontal="center" vertical="center" wrapText="1"/>
    </xf>
    <xf numFmtId="0" fontId="47" fillId="0" borderId="0" xfId="2" applyFont="1" applyAlignment="1">
      <alignment vertical="center"/>
    </xf>
    <xf numFmtId="0" fontId="49" fillId="2" borderId="1" xfId="2" applyFont="1" applyFill="1" applyBorder="1" applyAlignment="1">
      <alignment horizontal="center" vertical="center" wrapText="1"/>
    </xf>
    <xf numFmtId="0" fontId="48" fillId="2" borderId="1" xfId="2" applyFont="1" applyFill="1" applyBorder="1" applyAlignment="1">
      <alignment horizontal="left" vertical="center" wrapText="1"/>
    </xf>
    <xf numFmtId="49" fontId="48" fillId="2" borderId="1" xfId="2" applyNumberFormat="1" applyFont="1" applyFill="1" applyBorder="1" applyAlignment="1">
      <alignment horizontal="center" vertical="center" wrapText="1"/>
    </xf>
    <xf numFmtId="49" fontId="48" fillId="2" borderId="1" xfId="2" applyNumberFormat="1" applyFont="1" applyFill="1" applyBorder="1" applyAlignment="1">
      <alignment horizontal="center" vertical="center"/>
    </xf>
    <xf numFmtId="172" fontId="49" fillId="2" borderId="1" xfId="7" applyNumberFormat="1" applyFont="1" applyFill="1" applyBorder="1" applyAlignment="1">
      <alignment horizontal="center" vertical="center"/>
    </xf>
    <xf numFmtId="0" fontId="50" fillId="2" borderId="1" xfId="2" applyFont="1" applyFill="1" applyBorder="1" applyAlignment="1">
      <alignment horizontal="left" vertical="center" wrapText="1"/>
    </xf>
    <xf numFmtId="49" fontId="47" fillId="2" borderId="1" xfId="2" applyNumberFormat="1" applyFont="1" applyFill="1" applyBorder="1" applyAlignment="1">
      <alignment horizontal="center" vertical="center"/>
    </xf>
    <xf numFmtId="49" fontId="50" fillId="2" borderId="1" xfId="2" applyNumberFormat="1" applyFont="1" applyFill="1" applyBorder="1" applyAlignment="1">
      <alignment horizontal="center" vertical="center"/>
    </xf>
    <xf numFmtId="172" fontId="50" fillId="2" borderId="1" xfId="7" applyNumberFormat="1" applyFont="1" applyFill="1" applyBorder="1" applyAlignment="1">
      <alignment horizontal="center" vertical="center" wrapText="1"/>
    </xf>
    <xf numFmtId="172" fontId="50" fillId="2" borderId="1" xfId="7" applyNumberFormat="1" applyFont="1" applyFill="1" applyBorder="1" applyAlignment="1">
      <alignment horizontal="center" vertical="center"/>
    </xf>
    <xf numFmtId="0" fontId="29" fillId="2" borderId="0" xfId="2" applyFont="1" applyFill="1" applyAlignment="1">
      <alignment vertical="center"/>
    </xf>
    <xf numFmtId="0" fontId="50" fillId="2" borderId="1" xfId="2" applyFont="1" applyFill="1" applyBorder="1" applyAlignment="1">
      <alignment vertical="center" wrapText="1"/>
    </xf>
    <xf numFmtId="49" fontId="51" fillId="2" borderId="1" xfId="2" applyNumberFormat="1" applyFont="1" applyFill="1" applyBorder="1" applyAlignment="1">
      <alignment horizontal="center" vertical="center"/>
    </xf>
    <xf numFmtId="49" fontId="50" fillId="2" borderId="31" xfId="0" applyNumberFormat="1" applyFont="1" applyFill="1" applyBorder="1" applyAlignment="1">
      <alignment horizontal="left" vertical="center" wrapText="1"/>
    </xf>
    <xf numFmtId="49" fontId="49" fillId="2" borderId="1" xfId="2" applyNumberFormat="1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vertical="center"/>
    </xf>
    <xf numFmtId="49" fontId="50" fillId="2" borderId="1" xfId="0" applyNumberFormat="1" applyFont="1" applyFill="1" applyBorder="1" applyAlignment="1">
      <alignment horizontal="center" vertical="center"/>
    </xf>
    <xf numFmtId="0" fontId="48" fillId="2" borderId="1" xfId="2" applyFont="1" applyFill="1" applyBorder="1" applyAlignment="1">
      <alignment vertical="center" wrapText="1"/>
    </xf>
    <xf numFmtId="49" fontId="52" fillId="2" borderId="1" xfId="2" applyNumberFormat="1" applyFont="1" applyFill="1" applyBorder="1" applyAlignment="1">
      <alignment horizontal="center" vertical="center"/>
    </xf>
    <xf numFmtId="0" fontId="50" fillId="2" borderId="1" xfId="2" applyFont="1" applyFill="1" applyBorder="1" applyAlignment="1">
      <alignment vertical="center"/>
    </xf>
    <xf numFmtId="0" fontId="48" fillId="2" borderId="1" xfId="2" applyFont="1" applyFill="1" applyBorder="1" applyAlignment="1">
      <alignment vertical="center"/>
    </xf>
    <xf numFmtId="0" fontId="50" fillId="2" borderId="1" xfId="3" applyFont="1" applyFill="1" applyBorder="1" applyAlignment="1">
      <alignment vertical="center"/>
    </xf>
    <xf numFmtId="0" fontId="48" fillId="2" borderId="1" xfId="2" applyFont="1" applyFill="1" applyBorder="1" applyAlignment="1">
      <alignment horizontal="left" vertical="center"/>
    </xf>
    <xf numFmtId="0" fontId="52" fillId="2" borderId="1" xfId="2" applyFont="1" applyFill="1" applyBorder="1" applyAlignment="1">
      <alignment horizontal="left" vertical="center"/>
    </xf>
    <xf numFmtId="0" fontId="50" fillId="2" borderId="1" xfId="2" applyFont="1" applyFill="1" applyBorder="1" applyAlignment="1">
      <alignment horizontal="left" vertical="center"/>
    </xf>
    <xf numFmtId="0" fontId="50" fillId="2" borderId="1" xfId="0" applyFont="1" applyFill="1" applyBorder="1" applyAlignment="1">
      <alignment horizontal="left" wrapText="1"/>
    </xf>
    <xf numFmtId="0" fontId="48" fillId="2" borderId="1" xfId="2" applyFont="1" applyFill="1" applyBorder="1" applyAlignment="1">
      <alignment horizontal="left" vertical="top" wrapText="1"/>
    </xf>
    <xf numFmtId="0" fontId="48" fillId="2" borderId="1" xfId="2" applyFont="1" applyFill="1" applyBorder="1" applyAlignment="1">
      <alignment horizontal="center" vertical="center"/>
    </xf>
    <xf numFmtId="0" fontId="50" fillId="2" borderId="1" xfId="2" applyFont="1" applyFill="1" applyBorder="1" applyAlignment="1">
      <alignment horizontal="left" vertical="top" wrapText="1"/>
    </xf>
    <xf numFmtId="0" fontId="52" fillId="2" borderId="1" xfId="2" applyFont="1" applyFill="1" applyBorder="1" applyAlignment="1">
      <alignment horizontal="center" vertical="center"/>
    </xf>
    <xf numFmtId="0" fontId="53" fillId="2" borderId="1" xfId="2" applyFont="1" applyFill="1" applyBorder="1" applyAlignment="1">
      <alignment horizontal="center" vertical="center"/>
    </xf>
    <xf numFmtId="0" fontId="47" fillId="2" borderId="0" xfId="2" applyFont="1" applyFill="1" applyAlignment="1">
      <alignment vertical="center"/>
    </xf>
    <xf numFmtId="2" fontId="48" fillId="2" borderId="0" xfId="2" applyNumberFormat="1" applyFont="1" applyFill="1" applyAlignment="1">
      <alignment horizontal="center" vertical="center"/>
    </xf>
    <xf numFmtId="2" fontId="52" fillId="2" borderId="0" xfId="2" applyNumberFormat="1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0" fillId="2" borderId="0" xfId="0" applyFill="1"/>
    <xf numFmtId="2" fontId="0" fillId="2" borderId="0" xfId="0" applyNumberFormat="1" applyFill="1"/>
    <xf numFmtId="0" fontId="34" fillId="2" borderId="0" xfId="0" applyFont="1" applyFill="1" applyAlignment="1">
      <alignment horizontal="justify" vertical="center"/>
    </xf>
    <xf numFmtId="0" fontId="34" fillId="2" borderId="0" xfId="0" applyFont="1" applyFill="1" applyAlignment="1">
      <alignment horizontal="right" vertical="center"/>
    </xf>
    <xf numFmtId="174" fontId="8" fillId="2" borderId="0" xfId="0" applyNumberFormat="1" applyFont="1" applyFill="1" applyAlignment="1">
      <alignment horizontal="center"/>
    </xf>
    <xf numFmtId="174" fontId="0" fillId="0" borderId="0" xfId="0" applyNumberFormat="1"/>
    <xf numFmtId="49" fontId="0" fillId="2" borderId="0" xfId="0" applyNumberFormat="1" applyFill="1"/>
    <xf numFmtId="0" fontId="54" fillId="2" borderId="0" xfId="0" applyFont="1" applyFill="1" applyAlignment="1">
      <alignment horizontal="justify" vertical="center"/>
    </xf>
    <xf numFmtId="2" fontId="29" fillId="2" borderId="0" xfId="2" applyNumberFormat="1" applyFont="1" applyFill="1" applyAlignment="1">
      <alignment vertical="center"/>
    </xf>
    <xf numFmtId="0" fontId="11" fillId="2" borderId="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167" fontId="10" fillId="2" borderId="9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left" vertical="center" wrapText="1"/>
    </xf>
    <xf numFmtId="167" fontId="0" fillId="2" borderId="9" xfId="0" applyNumberFormat="1" applyFill="1" applyBorder="1" applyAlignment="1">
      <alignment horizontal="center" vertical="center"/>
    </xf>
    <xf numFmtId="167" fontId="0" fillId="2" borderId="10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left" vertical="center" wrapText="1"/>
    </xf>
    <xf numFmtId="167" fontId="0" fillId="2" borderId="12" xfId="0" applyNumberFormat="1" applyFill="1" applyBorder="1" applyAlignment="1">
      <alignment horizontal="center" vertical="center"/>
    </xf>
    <xf numFmtId="2" fontId="0" fillId="0" borderId="0" xfId="0" applyNumberFormat="1"/>
    <xf numFmtId="0" fontId="27" fillId="2" borderId="1" xfId="0" applyFont="1" applyFill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left" vertical="center" wrapText="1"/>
    </xf>
    <xf numFmtId="172" fontId="6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72" fontId="5" fillId="0" borderId="1" xfId="0" applyNumberFormat="1" applyFont="1" applyBorder="1" applyAlignment="1">
      <alignment horizontal="right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0" fontId="55" fillId="0" borderId="0" xfId="1" applyFont="1"/>
    <xf numFmtId="168" fontId="27" fillId="0" borderId="1" xfId="0" applyNumberFormat="1" applyFont="1" applyBorder="1" applyAlignment="1">
      <alignment horizontal="left" vertical="center" wrapText="1"/>
    </xf>
    <xf numFmtId="172" fontId="2" fillId="0" borderId="36" xfId="0" applyNumberFormat="1" applyFont="1" applyBorder="1" applyAlignment="1">
      <alignment horizontal="right" vertical="center" wrapText="1"/>
    </xf>
    <xf numFmtId="172" fontId="6" fillId="2" borderId="1" xfId="7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justify" vertical="center"/>
    </xf>
    <xf numFmtId="49" fontId="8" fillId="2" borderId="0" xfId="0" applyNumberFormat="1" applyFont="1" applyFill="1" applyAlignment="1">
      <alignment horizontal="center"/>
    </xf>
    <xf numFmtId="0" fontId="1" fillId="0" borderId="0" xfId="0" applyFont="1"/>
    <xf numFmtId="0" fontId="2" fillId="0" borderId="0" xfId="0" applyFont="1"/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5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56" fillId="0" borderId="0" xfId="0" applyFont="1" applyAlignment="1">
      <alignment horizontal="left" vertical="center"/>
    </xf>
    <xf numFmtId="0" fontId="6" fillId="0" borderId="1" xfId="5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6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/>
    </xf>
    <xf numFmtId="0" fontId="6" fillId="0" borderId="30" xfId="0" applyFont="1" applyBorder="1" applyAlignment="1">
      <alignment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0" fontId="32" fillId="2" borderId="0" xfId="4" applyNumberFormat="1" applyFont="1" applyFill="1" applyAlignment="1">
      <alignment horizontal="center" vertical="center"/>
    </xf>
    <xf numFmtId="10" fontId="32" fillId="2" borderId="0" xfId="8" applyNumberFormat="1" applyFont="1" applyFill="1" applyAlignment="1">
      <alignment vertical="center"/>
    </xf>
    <xf numFmtId="169" fontId="60" fillId="2" borderId="1" xfId="8" applyNumberFormat="1" applyFont="1" applyFill="1" applyBorder="1" applyAlignment="1">
      <alignment horizontal="justify" vertical="center" wrapText="1"/>
    </xf>
    <xf numFmtId="49" fontId="61" fillId="2" borderId="0" xfId="2" applyNumberFormat="1" applyFont="1" applyFill="1" applyAlignment="1">
      <alignment horizontal="right" vertical="center"/>
    </xf>
    <xf numFmtId="175" fontId="15" fillId="2" borderId="0" xfId="4" applyNumberFormat="1" applyFont="1" applyFill="1" applyAlignment="1">
      <alignment horizontal="center" vertical="center"/>
    </xf>
    <xf numFmtId="0" fontId="63" fillId="2" borderId="28" xfId="9" applyFont="1" applyFill="1" applyBorder="1" applyAlignment="1">
      <alignment horizontal="left" vertical="center" wrapText="1"/>
    </xf>
    <xf numFmtId="0" fontId="63" fillId="2" borderId="44" xfId="9" applyFont="1" applyFill="1" applyBorder="1" applyAlignment="1">
      <alignment horizontal="left" vertical="center" wrapText="1"/>
    </xf>
    <xf numFmtId="49" fontId="65" fillId="2" borderId="1" xfId="0" applyNumberFormat="1" applyFont="1" applyFill="1" applyBorder="1" applyAlignment="1">
      <alignment horizontal="center" vertical="center"/>
    </xf>
    <xf numFmtId="0" fontId="65" fillId="2" borderId="1" xfId="0" applyFont="1" applyFill="1" applyBorder="1" applyAlignment="1">
      <alignment horizontal="center" vertical="center"/>
    </xf>
    <xf numFmtId="169" fontId="65" fillId="2" borderId="1" xfId="8" applyNumberFormat="1" applyFont="1" applyFill="1" applyBorder="1" applyAlignment="1">
      <alignment horizontal="justify" vertical="center"/>
    </xf>
    <xf numFmtId="49" fontId="66" fillId="2" borderId="1" xfId="2" applyNumberFormat="1" applyFont="1" applyFill="1" applyBorder="1" applyAlignment="1">
      <alignment horizontal="center" vertical="center" wrapText="1"/>
    </xf>
    <xf numFmtId="0" fontId="67" fillId="2" borderId="0" xfId="0" applyFont="1" applyFill="1" applyAlignment="1">
      <alignment horizontal="center" vertical="center"/>
    </xf>
    <xf numFmtId="0" fontId="67" fillId="2" borderId="0" xfId="0" applyFont="1" applyFill="1" applyAlignment="1">
      <alignment horizontal="right"/>
    </xf>
    <xf numFmtId="49" fontId="68" fillId="2" borderId="26" xfId="0" applyNumberFormat="1" applyFont="1" applyFill="1" applyBorder="1" applyAlignment="1">
      <alignment horizontal="center" vertical="top" wrapText="1"/>
    </xf>
    <xf numFmtId="168" fontId="68" fillId="2" borderId="29" xfId="0" applyNumberFormat="1" applyFont="1" applyFill="1" applyBorder="1" applyAlignment="1">
      <alignment horizontal="center" vertical="top" wrapText="1"/>
    </xf>
    <xf numFmtId="49" fontId="70" fillId="3" borderId="15" xfId="0" applyNumberFormat="1" applyFont="1" applyFill="1" applyBorder="1" applyAlignment="1">
      <alignment horizontal="left" vertical="center" wrapText="1"/>
    </xf>
    <xf numFmtId="49" fontId="70" fillId="3" borderId="1" xfId="0" applyNumberFormat="1" applyFont="1" applyFill="1" applyBorder="1" applyAlignment="1">
      <alignment horizontal="center" vertical="center" wrapText="1"/>
    </xf>
    <xf numFmtId="49" fontId="70" fillId="3" borderId="2" xfId="2" applyNumberFormat="1" applyFont="1" applyFill="1" applyBorder="1" applyAlignment="1">
      <alignment horizontal="center" vertical="center" wrapText="1"/>
    </xf>
    <xf numFmtId="169" fontId="70" fillId="3" borderId="1" xfId="8" applyNumberFormat="1" applyFont="1" applyFill="1" applyBorder="1" applyAlignment="1">
      <alignment horizontal="center" vertical="justify" wrapText="1"/>
    </xf>
    <xf numFmtId="0" fontId="70" fillId="2" borderId="15" xfId="0" applyFont="1" applyFill="1" applyBorder="1" applyAlignment="1">
      <alignment horizontal="left" vertical="top" wrapText="1"/>
    </xf>
    <xf numFmtId="49" fontId="70" fillId="2" borderId="1" xfId="0" applyNumberFormat="1" applyFont="1" applyFill="1" applyBorder="1" applyAlignment="1">
      <alignment horizontal="center" vertical="center" wrapText="1"/>
    </xf>
    <xf numFmtId="0" fontId="70" fillId="2" borderId="2" xfId="0" applyFont="1" applyFill="1" applyBorder="1" applyAlignment="1">
      <alignment horizontal="center" vertical="center" wrapText="1"/>
    </xf>
    <xf numFmtId="169" fontId="70" fillId="2" borderId="1" xfId="8" applyNumberFormat="1" applyFont="1" applyFill="1" applyBorder="1" applyAlignment="1">
      <alignment horizontal="justify" vertical="center" wrapText="1"/>
    </xf>
    <xf numFmtId="49" fontId="71" fillId="2" borderId="15" xfId="0" applyNumberFormat="1" applyFont="1" applyFill="1" applyBorder="1" applyAlignment="1">
      <alignment horizontal="left" vertical="center" wrapText="1"/>
    </xf>
    <xf numFmtId="49" fontId="71" fillId="2" borderId="1" xfId="0" applyNumberFormat="1" applyFont="1" applyFill="1" applyBorder="1" applyAlignment="1">
      <alignment horizontal="center" vertical="center" wrapText="1"/>
    </xf>
    <xf numFmtId="0" fontId="71" fillId="2" borderId="1" xfId="0" applyFont="1" applyFill="1" applyBorder="1" applyAlignment="1">
      <alignment horizontal="center" vertical="center" wrapText="1"/>
    </xf>
    <xf numFmtId="169" fontId="71" fillId="2" borderId="1" xfId="8" applyNumberFormat="1" applyFont="1" applyFill="1" applyBorder="1" applyAlignment="1">
      <alignment horizontal="justify" vertical="center" wrapText="1"/>
    </xf>
    <xf numFmtId="170" fontId="71" fillId="2" borderId="15" xfId="0" applyNumberFormat="1" applyFont="1" applyFill="1" applyBorder="1" applyAlignment="1">
      <alignment horizontal="left" vertical="top" wrapText="1"/>
    </xf>
    <xf numFmtId="49" fontId="61" fillId="2" borderId="1" xfId="0" applyNumberFormat="1" applyFont="1" applyFill="1" applyBorder="1" applyAlignment="1">
      <alignment horizontal="center" vertical="center" wrapText="1"/>
    </xf>
    <xf numFmtId="49" fontId="61" fillId="2" borderId="2" xfId="2" applyNumberFormat="1" applyFont="1" applyFill="1" applyBorder="1" applyAlignment="1">
      <alignment horizontal="center" vertical="center" wrapText="1"/>
    </xf>
    <xf numFmtId="169" fontId="61" fillId="2" borderId="1" xfId="8" applyNumberFormat="1" applyFont="1" applyFill="1" applyBorder="1" applyAlignment="1">
      <alignment horizontal="justify" vertical="center" wrapText="1"/>
    </xf>
    <xf numFmtId="49" fontId="71" fillId="2" borderId="15" xfId="0" applyNumberFormat="1" applyFont="1" applyFill="1" applyBorder="1" applyAlignment="1">
      <alignment horizontal="left" vertical="top" wrapText="1"/>
    </xf>
    <xf numFmtId="0" fontId="61" fillId="2" borderId="15" xfId="0" applyFont="1" applyFill="1" applyBorder="1" applyAlignment="1">
      <alignment horizontal="left" wrapText="1"/>
    </xf>
    <xf numFmtId="0" fontId="61" fillId="2" borderId="1" xfId="0" applyFont="1" applyFill="1" applyBorder="1" applyAlignment="1">
      <alignment horizontal="center" vertical="center" wrapText="1"/>
    </xf>
    <xf numFmtId="0" fontId="61" fillId="2" borderId="15" xfId="0" applyFont="1" applyFill="1" applyBorder="1" applyAlignment="1">
      <alignment horizontal="left" vertical="top" wrapText="1"/>
    </xf>
    <xf numFmtId="169" fontId="61" fillId="2" borderId="1" xfId="0" applyNumberFormat="1" applyFont="1" applyFill="1" applyBorder="1" applyAlignment="1">
      <alignment vertical="center" wrapText="1"/>
    </xf>
    <xf numFmtId="169" fontId="61" fillId="2" borderId="1" xfId="8" applyNumberFormat="1" applyFont="1" applyFill="1" applyBorder="1" applyAlignment="1">
      <alignment vertical="center" wrapText="1"/>
    </xf>
    <xf numFmtId="49" fontId="70" fillId="2" borderId="15" xfId="0" applyNumberFormat="1" applyFont="1" applyFill="1" applyBorder="1" applyAlignment="1">
      <alignment horizontal="left" vertical="center" wrapText="1"/>
    </xf>
    <xf numFmtId="49" fontId="70" fillId="2" borderId="2" xfId="2" applyNumberFormat="1" applyFont="1" applyFill="1" applyBorder="1" applyAlignment="1">
      <alignment horizontal="center" vertical="center" wrapText="1"/>
    </xf>
    <xf numFmtId="49" fontId="71" fillId="2" borderId="2" xfId="2" applyNumberFormat="1" applyFont="1" applyFill="1" applyBorder="1" applyAlignment="1">
      <alignment horizontal="center" vertical="center" wrapText="1"/>
    </xf>
    <xf numFmtId="49" fontId="70" fillId="2" borderId="1" xfId="2" applyNumberFormat="1" applyFont="1" applyFill="1" applyBorder="1" applyAlignment="1">
      <alignment horizontal="left" vertical="center" wrapText="1"/>
    </xf>
    <xf numFmtId="49" fontId="71" fillId="2" borderId="15" xfId="0" applyNumberFormat="1" applyFont="1" applyFill="1" applyBorder="1" applyAlignment="1">
      <alignment horizontal="left" wrapText="1"/>
    </xf>
    <xf numFmtId="170" fontId="71" fillId="2" borderId="15" xfId="0" applyNumberFormat="1" applyFont="1" applyFill="1" applyBorder="1" applyAlignment="1">
      <alignment horizontal="left" wrapText="1"/>
    </xf>
    <xf numFmtId="49" fontId="61" fillId="2" borderId="2" xfId="0" applyNumberFormat="1" applyFont="1" applyFill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 wrapText="1"/>
    </xf>
    <xf numFmtId="165" fontId="61" fillId="2" borderId="30" xfId="8" applyFont="1" applyFill="1" applyBorder="1" applyAlignment="1">
      <alignment horizontal="center" vertical="center" wrapText="1"/>
    </xf>
    <xf numFmtId="49" fontId="61" fillId="2" borderId="30" xfId="8" applyNumberFormat="1" applyFont="1" applyFill="1" applyBorder="1" applyAlignment="1">
      <alignment horizontal="center" vertical="center" wrapText="1"/>
    </xf>
    <xf numFmtId="49" fontId="61" fillId="2" borderId="31" xfId="0" applyNumberFormat="1" applyFont="1" applyFill="1" applyBorder="1" applyAlignment="1">
      <alignment horizontal="left" vertical="center" wrapText="1"/>
    </xf>
    <xf numFmtId="0" fontId="61" fillId="2" borderId="31" xfId="0" applyFont="1" applyFill="1" applyBorder="1" applyAlignment="1">
      <alignment horizontal="left" vertical="center" wrapText="1"/>
    </xf>
    <xf numFmtId="49" fontId="61" fillId="2" borderId="31" xfId="0" applyNumberFormat="1" applyFont="1" applyFill="1" applyBorder="1" applyAlignment="1">
      <alignment horizontal="center" vertical="center"/>
    </xf>
    <xf numFmtId="49" fontId="68" fillId="2" borderId="15" xfId="2" applyNumberFormat="1" applyFont="1" applyFill="1" applyBorder="1" applyAlignment="1">
      <alignment vertical="center" wrapText="1"/>
    </xf>
    <xf numFmtId="49" fontId="70" fillId="2" borderId="1" xfId="0" applyNumberFormat="1" applyFont="1" applyFill="1" applyBorder="1" applyAlignment="1">
      <alignment horizontal="left" wrapText="1"/>
    </xf>
    <xf numFmtId="49" fontId="72" fillId="2" borderId="1" xfId="2" applyNumberFormat="1" applyFont="1" applyFill="1" applyBorder="1" applyAlignment="1">
      <alignment horizontal="center" vertical="center" wrapText="1"/>
    </xf>
    <xf numFmtId="170" fontId="70" fillId="2" borderId="1" xfId="0" applyNumberFormat="1" applyFont="1" applyFill="1" applyBorder="1" applyAlignment="1">
      <alignment horizontal="left" wrapText="1"/>
    </xf>
    <xf numFmtId="49" fontId="72" fillId="2" borderId="1" xfId="5" applyNumberFormat="1" applyFont="1" applyFill="1" applyBorder="1" applyAlignment="1">
      <alignment horizontal="left" vertical="center" wrapText="1"/>
    </xf>
    <xf numFmtId="0" fontId="72" fillId="2" borderId="1" xfId="0" applyFont="1" applyFill="1" applyBorder="1" applyAlignment="1">
      <alignment horizontal="left" vertical="top" wrapText="1"/>
    </xf>
    <xf numFmtId="0" fontId="71" fillId="2" borderId="15" xfId="0" applyFont="1" applyFill="1" applyBorder="1" applyAlignment="1">
      <alignment vertical="center" wrapText="1"/>
    </xf>
    <xf numFmtId="0" fontId="71" fillId="2" borderId="1" xfId="8" applyNumberFormat="1" applyFont="1" applyFill="1" applyBorder="1" applyAlignment="1">
      <alignment horizontal="center" vertical="center" wrapText="1"/>
    </xf>
    <xf numFmtId="0" fontId="61" fillId="2" borderId="15" xfId="0" applyFont="1" applyFill="1" applyBorder="1" applyAlignment="1">
      <alignment vertical="center" wrapText="1"/>
    </xf>
    <xf numFmtId="0" fontId="61" fillId="2" borderId="1" xfId="8" applyNumberFormat="1" applyFont="1" applyFill="1" applyBorder="1" applyAlignment="1">
      <alignment horizontal="center" vertical="center" wrapText="1"/>
    </xf>
    <xf numFmtId="49" fontId="68" fillId="3" borderId="15" xfId="2" applyNumberFormat="1" applyFont="1" applyFill="1" applyBorder="1" applyAlignment="1">
      <alignment vertical="center" wrapText="1"/>
    </xf>
    <xf numFmtId="49" fontId="71" fillId="3" borderId="1" xfId="0" applyNumberFormat="1" applyFont="1" applyFill="1" applyBorder="1" applyAlignment="1">
      <alignment horizontal="center" vertical="center" wrapText="1"/>
    </xf>
    <xf numFmtId="0" fontId="71" fillId="3" borderId="1" xfId="0" applyFont="1" applyFill="1" applyBorder="1" applyAlignment="1">
      <alignment horizontal="center" vertical="center" wrapText="1"/>
    </xf>
    <xf numFmtId="169" fontId="71" fillId="3" borderId="1" xfId="8" applyNumberFormat="1" applyFont="1" applyFill="1" applyBorder="1" applyAlignment="1">
      <alignment horizontal="justify" vertical="center" wrapText="1"/>
    </xf>
    <xf numFmtId="49" fontId="73" fillId="2" borderId="15" xfId="2" applyNumberFormat="1" applyFont="1" applyFill="1" applyBorder="1" applyAlignment="1">
      <alignment vertical="center" wrapText="1"/>
    </xf>
    <xf numFmtId="0" fontId="71" fillId="2" borderId="2" xfId="0" applyFont="1" applyFill="1" applyBorder="1" applyAlignment="1">
      <alignment horizontal="center" vertical="center" wrapText="1"/>
    </xf>
    <xf numFmtId="170" fontId="72" fillId="2" borderId="1" xfId="0" applyNumberFormat="1" applyFont="1" applyFill="1" applyBorder="1" applyAlignment="1">
      <alignment horizontal="left" vertical="top" wrapText="1"/>
    </xf>
    <xf numFmtId="170" fontId="70" fillId="2" borderId="16" xfId="0" applyNumberFormat="1" applyFont="1" applyFill="1" applyBorder="1" applyAlignment="1">
      <alignment horizontal="left" vertical="top" wrapText="1"/>
    </xf>
    <xf numFmtId="170" fontId="61" fillId="2" borderId="15" xfId="0" applyNumberFormat="1" applyFont="1" applyFill="1" applyBorder="1" applyAlignment="1">
      <alignment horizontal="left" vertical="top" wrapText="1"/>
    </xf>
    <xf numFmtId="49" fontId="72" fillId="2" borderId="1" xfId="0" applyNumberFormat="1" applyFont="1" applyFill="1" applyBorder="1" applyAlignment="1">
      <alignment horizontal="center" vertical="center" wrapText="1"/>
    </xf>
    <xf numFmtId="49" fontId="72" fillId="2" borderId="1" xfId="0" applyNumberFormat="1" applyFont="1" applyFill="1" applyBorder="1" applyAlignment="1">
      <alignment horizontal="center" vertical="center"/>
    </xf>
    <xf numFmtId="2" fontId="61" fillId="2" borderId="32" xfId="0" applyNumberFormat="1" applyFont="1" applyFill="1" applyBorder="1" applyAlignment="1">
      <alignment horizontal="center" vertical="center" wrapText="1"/>
    </xf>
    <xf numFmtId="49" fontId="61" fillId="2" borderId="32" xfId="0" applyNumberFormat="1" applyFont="1" applyFill="1" applyBorder="1" applyAlignment="1">
      <alignment horizontal="center" vertical="center" wrapText="1"/>
    </xf>
    <xf numFmtId="169" fontId="61" fillId="2" borderId="29" xfId="8" applyNumberFormat="1" applyFont="1" applyFill="1" applyBorder="1" applyAlignment="1">
      <alignment horizontal="justify" vertical="center" wrapText="1"/>
    </xf>
    <xf numFmtId="49" fontId="70" fillId="2" borderId="1" xfId="0" applyNumberFormat="1" applyFont="1" applyFill="1" applyBorder="1" applyAlignment="1">
      <alignment horizontal="center" vertical="center"/>
    </xf>
    <xf numFmtId="49" fontId="71" fillId="2" borderId="32" xfId="0" applyNumberFormat="1" applyFont="1" applyFill="1" applyBorder="1" applyAlignment="1">
      <alignment horizontal="center" vertical="center" wrapText="1"/>
    </xf>
    <xf numFmtId="49" fontId="68" fillId="3" borderId="15" xfId="0" applyNumberFormat="1" applyFont="1" applyFill="1" applyBorder="1" applyAlignment="1">
      <alignment horizontal="left" vertical="center" wrapText="1"/>
    </xf>
    <xf numFmtId="49" fontId="71" fillId="3" borderId="1" xfId="0" applyNumberFormat="1" applyFont="1" applyFill="1" applyBorder="1" applyAlignment="1">
      <alignment horizontal="center" vertical="center"/>
    </xf>
    <xf numFmtId="169" fontId="70" fillId="3" borderId="1" xfId="8" applyNumberFormat="1" applyFont="1" applyFill="1" applyBorder="1" applyAlignment="1">
      <alignment horizontal="justify" vertical="center" wrapText="1"/>
    </xf>
    <xf numFmtId="0" fontId="70" fillId="2" borderId="15" xfId="0" applyFont="1" applyFill="1" applyBorder="1" applyAlignment="1">
      <alignment vertical="center" wrapText="1"/>
    </xf>
    <xf numFmtId="49" fontId="71" fillId="2" borderId="1" xfId="0" applyNumberFormat="1" applyFont="1" applyFill="1" applyBorder="1" applyAlignment="1">
      <alignment horizontal="center" vertical="center"/>
    </xf>
    <xf numFmtId="0" fontId="70" fillId="2" borderId="1" xfId="0" applyFont="1" applyFill="1" applyBorder="1" applyAlignment="1">
      <alignment horizontal="center" vertical="center"/>
    </xf>
    <xf numFmtId="0" fontId="71" fillId="2" borderId="15" xfId="0" applyFont="1" applyFill="1" applyBorder="1" applyAlignment="1">
      <alignment horizontal="left" wrapText="1"/>
    </xf>
    <xf numFmtId="49" fontId="71" fillId="2" borderId="30" xfId="0" applyNumberFormat="1" applyFont="1" applyFill="1" applyBorder="1" applyAlignment="1">
      <alignment horizontal="center" vertical="center"/>
    </xf>
    <xf numFmtId="0" fontId="71" fillId="2" borderId="1" xfId="0" applyFont="1" applyFill="1" applyBorder="1" applyAlignment="1">
      <alignment vertical="center"/>
    </xf>
    <xf numFmtId="169" fontId="71" fillId="2" borderId="1" xfId="8" applyNumberFormat="1" applyFont="1" applyFill="1" applyBorder="1" applyAlignment="1">
      <alignment horizontal="justify" vertical="center"/>
    </xf>
    <xf numFmtId="49" fontId="61" fillId="2" borderId="30" xfId="0" applyNumberFormat="1" applyFont="1" applyFill="1" applyBorder="1" applyAlignment="1">
      <alignment horizontal="center" vertical="center"/>
    </xf>
    <xf numFmtId="0" fontId="61" fillId="2" borderId="1" xfId="0" applyFont="1" applyFill="1" applyBorder="1" applyAlignment="1">
      <alignment vertical="center"/>
    </xf>
    <xf numFmtId="169" fontId="61" fillId="2" borderId="1" xfId="8" applyNumberFormat="1" applyFont="1" applyFill="1" applyBorder="1" applyAlignment="1">
      <alignment horizontal="justify" vertical="center"/>
    </xf>
    <xf numFmtId="49" fontId="61" fillId="2" borderId="1" xfId="5" applyNumberFormat="1" applyFont="1" applyFill="1" applyBorder="1" applyAlignment="1">
      <alignment horizontal="left" vertical="top" wrapText="1"/>
    </xf>
    <xf numFmtId="0" fontId="61" fillId="2" borderId="1" xfId="0" applyFont="1" applyFill="1" applyBorder="1" applyAlignment="1">
      <alignment horizontal="center" vertical="center"/>
    </xf>
    <xf numFmtId="0" fontId="71" fillId="2" borderId="1" xfId="0" applyFont="1" applyFill="1" applyBorder="1" applyAlignment="1">
      <alignment horizontal="left" vertical="top" wrapText="1"/>
    </xf>
    <xf numFmtId="0" fontId="61" fillId="2" borderId="2" xfId="0" applyFont="1" applyFill="1" applyBorder="1" applyAlignment="1">
      <alignment horizontal="center" vertical="center"/>
    </xf>
    <xf numFmtId="49" fontId="61" fillId="2" borderId="1" xfId="0" applyNumberFormat="1" applyFont="1" applyFill="1" applyBorder="1" applyAlignment="1">
      <alignment horizontal="center" vertical="center"/>
    </xf>
    <xf numFmtId="0" fontId="61" fillId="2" borderId="1" xfId="0" applyFont="1" applyFill="1" applyBorder="1" applyAlignment="1">
      <alignment horizontal="left" vertical="top" wrapText="1"/>
    </xf>
    <xf numFmtId="0" fontId="71" fillId="2" borderId="15" xfId="0" applyFont="1" applyFill="1" applyBorder="1" applyAlignment="1">
      <alignment wrapText="1"/>
    </xf>
    <xf numFmtId="0" fontId="61" fillId="2" borderId="33" xfId="0" applyFont="1" applyFill="1" applyBorder="1" applyAlignment="1">
      <alignment horizontal="left" wrapText="1"/>
    </xf>
    <xf numFmtId="0" fontId="61" fillId="2" borderId="15" xfId="0" applyFont="1" applyFill="1" applyBorder="1" applyAlignment="1">
      <alignment wrapText="1"/>
    </xf>
    <xf numFmtId="0" fontId="68" fillId="3" borderId="34" xfId="2" applyFont="1" applyFill="1" applyBorder="1" applyAlignment="1">
      <alignment vertical="center"/>
    </xf>
    <xf numFmtId="0" fontId="70" fillId="2" borderId="34" xfId="2" applyFont="1" applyFill="1" applyBorder="1" applyAlignment="1">
      <alignment vertical="center"/>
    </xf>
    <xf numFmtId="49" fontId="72" fillId="2" borderId="2" xfId="2" applyNumberFormat="1" applyFont="1" applyFill="1" applyBorder="1" applyAlignment="1">
      <alignment horizontal="center" vertical="center" wrapText="1"/>
    </xf>
    <xf numFmtId="169" fontId="72" fillId="2" borderId="1" xfId="8" applyNumberFormat="1" applyFont="1" applyFill="1" applyBorder="1" applyAlignment="1">
      <alignment horizontal="justify" vertical="center" wrapText="1"/>
    </xf>
    <xf numFmtId="49" fontId="72" fillId="2" borderId="32" xfId="2" applyNumberFormat="1" applyFont="1" applyFill="1" applyBorder="1" applyAlignment="1">
      <alignment horizontal="center" vertical="center" wrapText="1"/>
    </xf>
    <xf numFmtId="169" fontId="72" fillId="2" borderId="29" xfId="8" applyNumberFormat="1" applyFont="1" applyFill="1" applyBorder="1" applyAlignment="1">
      <alignment horizontal="justify" vertical="center" wrapText="1"/>
    </xf>
    <xf numFmtId="0" fontId="61" fillId="2" borderId="30" xfId="0" applyFont="1" applyFill="1" applyBorder="1" applyAlignment="1">
      <alignment horizontal="center" vertical="center"/>
    </xf>
    <xf numFmtId="169" fontId="72" fillId="3" borderId="29" xfId="8" applyNumberFormat="1" applyFont="1" applyFill="1" applyBorder="1" applyAlignment="1">
      <alignment horizontal="justify" vertical="center" wrapText="1"/>
    </xf>
    <xf numFmtId="0" fontId="61" fillId="2" borderId="34" xfId="0" applyFont="1" applyFill="1" applyBorder="1" applyAlignment="1">
      <alignment horizontal="left" vertical="top" wrapText="1"/>
    </xf>
    <xf numFmtId="0" fontId="72" fillId="2" borderId="34" xfId="0" applyFont="1" applyFill="1" applyBorder="1" applyAlignment="1">
      <alignment horizontal="left" vertical="top" wrapText="1"/>
    </xf>
    <xf numFmtId="2" fontId="72" fillId="2" borderId="32" xfId="2" applyNumberFormat="1" applyFont="1" applyFill="1" applyBorder="1" applyAlignment="1">
      <alignment horizontal="center" vertical="center" wrapText="1"/>
    </xf>
    <xf numFmtId="0" fontId="61" fillId="2" borderId="33" xfId="0" applyFont="1" applyFill="1" applyBorder="1" applyAlignment="1">
      <alignment wrapText="1"/>
    </xf>
    <xf numFmtId="169" fontId="61" fillId="3" borderId="1" xfId="8" applyNumberFormat="1" applyFont="1" applyFill="1" applyBorder="1" applyAlignment="1">
      <alignment horizontal="justify" vertical="center" wrapText="1"/>
    </xf>
    <xf numFmtId="49" fontId="61" fillId="2" borderId="1" xfId="0" applyNumberFormat="1" applyFont="1" applyFill="1" applyBorder="1" applyAlignment="1">
      <alignment horizontal="left" vertical="top" wrapText="1"/>
    </xf>
    <xf numFmtId="0" fontId="61" fillId="3" borderId="1" xfId="0" applyFont="1" applyFill="1" applyBorder="1" applyAlignment="1">
      <alignment horizontal="center" vertical="center"/>
    </xf>
    <xf numFmtId="0" fontId="68" fillId="2" borderId="34" xfId="2" applyFont="1" applyFill="1" applyBorder="1" applyAlignment="1">
      <alignment vertical="center"/>
    </xf>
    <xf numFmtId="0" fontId="71" fillId="2" borderId="15" xfId="0" applyFont="1" applyFill="1" applyBorder="1" applyAlignment="1">
      <alignment horizontal="left" vertical="top" wrapText="1"/>
    </xf>
    <xf numFmtId="169" fontId="61" fillId="3" borderId="1" xfId="8" applyNumberFormat="1" applyFont="1" applyFill="1" applyBorder="1" applyAlignment="1">
      <alignment horizontal="justify" vertical="center"/>
    </xf>
    <xf numFmtId="0" fontId="71" fillId="2" borderId="16" xfId="0" applyFont="1" applyFill="1" applyBorder="1" applyAlignment="1">
      <alignment horizontal="left" vertical="top" wrapText="1"/>
    </xf>
    <xf numFmtId="0" fontId="71" fillId="2" borderId="1" xfId="4" applyFont="1" applyFill="1" applyBorder="1" applyAlignment="1">
      <alignment wrapText="1"/>
    </xf>
    <xf numFmtId="0" fontId="61" fillId="2" borderId="1" xfId="4" applyFont="1" applyFill="1" applyBorder="1" applyAlignment="1">
      <alignment horizontal="justify" wrapText="1"/>
    </xf>
    <xf numFmtId="49" fontId="61" fillId="2" borderId="1" xfId="4" applyNumberFormat="1" applyFont="1" applyFill="1" applyBorder="1" applyAlignment="1">
      <alignment horizontal="center" vertical="center"/>
    </xf>
    <xf numFmtId="0" fontId="61" fillId="2" borderId="15" xfId="0" applyFont="1" applyFill="1" applyBorder="1" applyAlignment="1">
      <alignment horizontal="justify" wrapText="1"/>
    </xf>
    <xf numFmtId="0" fontId="71" fillId="0" borderId="16" xfId="0" applyFont="1" applyBorder="1" applyAlignment="1">
      <alignment vertical="center" wrapText="1"/>
    </xf>
    <xf numFmtId="0" fontId="71" fillId="3" borderId="15" xfId="0" applyFont="1" applyFill="1" applyBorder="1" applyAlignment="1">
      <alignment wrapText="1"/>
    </xf>
    <xf numFmtId="0" fontId="71" fillId="2" borderId="34" xfId="0" applyFont="1" applyFill="1" applyBorder="1" applyAlignment="1">
      <alignment horizontal="left" wrapText="1"/>
    </xf>
    <xf numFmtId="0" fontId="70" fillId="2" borderId="1" xfId="0" applyFont="1" applyFill="1" applyBorder="1" applyAlignment="1">
      <alignment horizontal="left" wrapText="1"/>
    </xf>
    <xf numFmtId="0" fontId="72" fillId="2" borderId="1" xfId="0" applyFont="1" applyFill="1" applyBorder="1" applyAlignment="1">
      <alignment horizontal="left" wrapText="1"/>
    </xf>
    <xf numFmtId="0" fontId="61" fillId="2" borderId="15" xfId="0" applyFont="1" applyFill="1" applyBorder="1" applyAlignment="1">
      <alignment horizontal="left" vertical="center" wrapText="1"/>
    </xf>
    <xf numFmtId="169" fontId="61" fillId="0" borderId="1" xfId="8" applyNumberFormat="1" applyFont="1" applyFill="1" applyBorder="1" applyAlignment="1">
      <alignment horizontal="justify" vertical="center" wrapText="1"/>
    </xf>
    <xf numFmtId="49" fontId="61" fillId="2" borderId="32" xfId="2" applyNumberFormat="1" applyFont="1" applyFill="1" applyBorder="1" applyAlignment="1">
      <alignment horizontal="center" vertical="center" wrapText="1"/>
    </xf>
    <xf numFmtId="49" fontId="61" fillId="2" borderId="1" xfId="2" applyNumberFormat="1" applyFont="1" applyFill="1" applyBorder="1" applyAlignment="1">
      <alignment horizontal="center" vertical="center" wrapText="1"/>
    </xf>
    <xf numFmtId="49" fontId="61" fillId="2" borderId="30" xfId="2" applyNumberFormat="1" applyFont="1" applyFill="1" applyBorder="1" applyAlignment="1">
      <alignment horizontal="center" vertical="center" wrapText="1"/>
    </xf>
    <xf numFmtId="49" fontId="61" fillId="2" borderId="35" xfId="2" applyNumberFormat="1" applyFont="1" applyFill="1" applyBorder="1" applyAlignment="1">
      <alignment horizontal="center" vertical="center" wrapText="1"/>
    </xf>
    <xf numFmtId="49" fontId="61" fillId="2" borderId="36" xfId="2" applyNumberFormat="1" applyFont="1" applyFill="1" applyBorder="1" applyAlignment="1">
      <alignment horizontal="center" vertical="center" wrapText="1"/>
    </xf>
    <xf numFmtId="169" fontId="61" fillId="2" borderId="37" xfId="8" applyNumberFormat="1" applyFont="1" applyFill="1" applyBorder="1" applyAlignment="1">
      <alignment horizontal="justify" vertical="center" wrapText="1"/>
    </xf>
    <xf numFmtId="0" fontId="61" fillId="2" borderId="38" xfId="0" applyFont="1" applyFill="1" applyBorder="1" applyAlignment="1">
      <alignment horizontal="left" wrapText="1"/>
    </xf>
    <xf numFmtId="169" fontId="61" fillId="0" borderId="2" xfId="8" applyNumberFormat="1" applyFont="1" applyFill="1" applyBorder="1" applyAlignment="1">
      <alignment horizontal="justify" vertical="center" wrapText="1"/>
    </xf>
    <xf numFmtId="0" fontId="70" fillId="3" borderId="2" xfId="0" applyFont="1" applyFill="1" applyBorder="1" applyAlignment="1">
      <alignment horizontal="left" wrapText="1"/>
    </xf>
    <xf numFmtId="49" fontId="70" fillId="3" borderId="2" xfId="0" applyNumberFormat="1" applyFont="1" applyFill="1" applyBorder="1" applyAlignment="1">
      <alignment horizontal="center" vertical="center" wrapText="1"/>
    </xf>
    <xf numFmtId="169" fontId="70" fillId="3" borderId="2" xfId="8" applyNumberFormat="1" applyFont="1" applyFill="1" applyBorder="1" applyAlignment="1">
      <alignment horizontal="justify" vertical="center" wrapText="1"/>
    </xf>
    <xf numFmtId="169" fontId="70" fillId="2" borderId="12" xfId="0" applyNumberFormat="1" applyFont="1" applyFill="1" applyBorder="1" applyAlignment="1">
      <alignment horizontal="justify" vertical="center" wrapText="1"/>
    </xf>
    <xf numFmtId="0" fontId="75" fillId="2" borderId="0" xfId="4" applyFont="1" applyFill="1"/>
    <xf numFmtId="0" fontId="75" fillId="2" borderId="0" xfId="4" applyFont="1" applyFill="1" applyAlignment="1">
      <alignment horizontal="center" vertical="center"/>
    </xf>
    <xf numFmtId="165" fontId="75" fillId="2" borderId="0" xfId="8" applyFont="1" applyFill="1" applyAlignment="1">
      <alignment vertical="center"/>
    </xf>
    <xf numFmtId="2" fontId="76" fillId="2" borderId="0" xfId="4" applyNumberFormat="1" applyFont="1" applyFill="1" applyAlignment="1">
      <alignment horizontal="center" vertical="center"/>
    </xf>
    <xf numFmtId="173" fontId="75" fillId="2" borderId="0" xfId="4" applyNumberFormat="1" applyFont="1" applyFill="1" applyAlignment="1">
      <alignment horizontal="center" vertical="center"/>
    </xf>
    <xf numFmtId="49" fontId="66" fillId="2" borderId="1" xfId="4" applyNumberFormat="1" applyFont="1" applyFill="1" applyBorder="1" applyAlignment="1">
      <alignment horizontal="center"/>
    </xf>
    <xf numFmtId="49" fontId="65" fillId="2" borderId="1" xfId="2" applyNumberFormat="1" applyFont="1" applyFill="1" applyBorder="1" applyAlignment="1">
      <alignment horizontal="center" vertical="center" wrapText="1"/>
    </xf>
    <xf numFmtId="49" fontId="77" fillId="2" borderId="1" xfId="2" applyNumberFormat="1" applyFont="1" applyFill="1" applyBorder="1" applyAlignment="1">
      <alignment horizontal="center" vertical="center" wrapText="1"/>
    </xf>
    <xf numFmtId="49" fontId="66" fillId="2" borderId="1" xfId="4" applyNumberFormat="1" applyFont="1" applyFill="1" applyBorder="1" applyAlignment="1">
      <alignment horizontal="center" vertical="center"/>
    </xf>
    <xf numFmtId="167" fontId="70" fillId="2" borderId="1" xfId="8" applyNumberFormat="1" applyFont="1" applyFill="1" applyBorder="1" applyAlignment="1">
      <alignment horizontal="center" wrapText="1"/>
    </xf>
    <xf numFmtId="167" fontId="72" fillId="2" borderId="1" xfId="8" applyNumberFormat="1" applyFont="1" applyFill="1" applyBorder="1" applyAlignment="1">
      <alignment horizontal="center" wrapText="1"/>
    </xf>
    <xf numFmtId="49" fontId="72" fillId="2" borderId="1" xfId="4" applyNumberFormat="1" applyFont="1" applyFill="1" applyBorder="1" applyAlignment="1">
      <alignment horizontal="center"/>
    </xf>
    <xf numFmtId="172" fontId="2" fillId="0" borderId="0" xfId="0" applyNumberFormat="1" applyFont="1" applyAlignment="1">
      <alignment horizontal="center" vertical="center" wrapText="1"/>
    </xf>
    <xf numFmtId="0" fontId="78" fillId="2" borderId="43" xfId="9" applyFont="1" applyFill="1" applyBorder="1" applyAlignment="1">
      <alignment horizontal="center" vertical="center"/>
    </xf>
    <xf numFmtId="172" fontId="2" fillId="0" borderId="0" xfId="0" applyNumberFormat="1" applyFont="1" applyBorder="1" applyAlignment="1">
      <alignment horizontal="right" vertical="center" wrapText="1"/>
    </xf>
    <xf numFmtId="172" fontId="78" fillId="0" borderId="1" xfId="0" applyNumberFormat="1" applyFont="1" applyBorder="1" applyAlignment="1">
      <alignment horizontal="right" vertical="center" wrapText="1"/>
    </xf>
    <xf numFmtId="172" fontId="73" fillId="0" borderId="1" xfId="0" applyNumberFormat="1" applyFont="1" applyBorder="1" applyAlignment="1">
      <alignment horizontal="right" vertical="center" wrapText="1"/>
    </xf>
    <xf numFmtId="167" fontId="80" fillId="2" borderId="9" xfId="0" applyNumberFormat="1" applyFont="1" applyFill="1" applyBorder="1" applyAlignment="1">
      <alignment horizontal="center" vertical="center"/>
    </xf>
    <xf numFmtId="172" fontId="81" fillId="2" borderId="1" xfId="7" applyNumberFormat="1" applyFont="1" applyFill="1" applyBorder="1" applyAlignment="1">
      <alignment horizontal="center" vertical="center"/>
    </xf>
    <xf numFmtId="0" fontId="79" fillId="0" borderId="0" xfId="0" applyFont="1" applyAlignment="1">
      <alignment horizontal="right" vertical="center"/>
    </xf>
    <xf numFmtId="174" fontId="8" fillId="2" borderId="0" xfId="0" applyNumberFormat="1" applyFont="1" applyFill="1" applyAlignment="1">
      <alignment horizontal="right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0" xfId="0" applyNumberFormat="1" applyFont="1" applyBorder="1" applyAlignment="1">
      <alignment horizontal="left" vertical="center" wrapText="1"/>
    </xf>
    <xf numFmtId="164" fontId="0" fillId="0" borderId="0" xfId="11" applyFont="1"/>
    <xf numFmtId="0" fontId="11" fillId="3" borderId="0" xfId="0" applyFont="1" applyFill="1"/>
    <xf numFmtId="164" fontId="11" fillId="3" borderId="0" xfId="11" applyFont="1" applyFill="1"/>
    <xf numFmtId="2" fontId="11" fillId="3" borderId="0" xfId="0" applyNumberFormat="1" applyFont="1" applyFill="1"/>
    <xf numFmtId="0" fontId="10" fillId="4" borderId="0" xfId="0" applyFont="1" applyFill="1"/>
    <xf numFmtId="164" fontId="10" fillId="4" borderId="0" xfId="0" applyNumberFormat="1" applyFont="1" applyFill="1"/>
    <xf numFmtId="2" fontId="10" fillId="4" borderId="0" xfId="0" applyNumberFormat="1" applyFont="1" applyFill="1"/>
    <xf numFmtId="2" fontId="0" fillId="3" borderId="0" xfId="0" applyNumberFormat="1" applyFont="1" applyFill="1" applyAlignment="1">
      <alignment wrapText="1"/>
    </xf>
    <xf numFmtId="0" fontId="0" fillId="0" borderId="0" xfId="0" applyFont="1" applyAlignment="1">
      <alignment wrapText="1"/>
    </xf>
    <xf numFmtId="0" fontId="69" fillId="0" borderId="0" xfId="0" applyFont="1" applyAlignment="1">
      <alignment vertical="center"/>
    </xf>
    <xf numFmtId="0" fontId="24" fillId="4" borderId="1" xfId="0" applyFont="1" applyFill="1" applyBorder="1" applyAlignment="1">
      <alignment horizontal="center" vertical="center"/>
    </xf>
    <xf numFmtId="169" fontId="60" fillId="2" borderId="1" xfId="8" applyNumberFormat="1" applyFont="1" applyFill="1" applyBorder="1" applyAlignment="1">
      <alignment horizontal="justify" vertical="center"/>
    </xf>
    <xf numFmtId="49" fontId="66" fillId="2" borderId="1" xfId="0" applyNumberFormat="1" applyFont="1" applyFill="1" applyBorder="1" applyAlignment="1">
      <alignment horizontal="center" vertical="center"/>
    </xf>
    <xf numFmtId="0" fontId="72" fillId="2" borderId="1" xfId="0" applyFont="1" applyFill="1" applyBorder="1" applyAlignment="1">
      <alignment horizontal="center" vertical="center" wrapText="1"/>
    </xf>
    <xf numFmtId="169" fontId="77" fillId="2" borderId="1" xfId="8" applyNumberFormat="1" applyFont="1" applyFill="1" applyBorder="1" applyAlignment="1">
      <alignment horizontal="justify" vertical="center" wrapText="1"/>
    </xf>
    <xf numFmtId="49" fontId="7" fillId="3" borderId="1" xfId="2" applyNumberFormat="1" applyFont="1" applyFill="1" applyBorder="1" applyAlignment="1">
      <alignment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9" fontId="7" fillId="3" borderId="1" xfId="8" applyNumberFormat="1" applyFont="1" applyFill="1" applyBorder="1" applyAlignment="1">
      <alignment horizontal="justify" vertical="center" wrapText="1"/>
    </xf>
    <xf numFmtId="167" fontId="60" fillId="2" borderId="1" xfId="8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6" fillId="0" borderId="17" xfId="0" applyFont="1" applyBorder="1" applyAlignment="1">
      <alignment horizontal="center" vertical="top" wrapText="1"/>
    </xf>
    <xf numFmtId="0" fontId="6" fillId="0" borderId="1" xfId="5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2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4" fontId="2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27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4" fontId="0" fillId="2" borderId="3" xfId="0" applyNumberFormat="1" applyFill="1" applyBorder="1" applyAlignment="1">
      <alignment horizontal="center" vertical="center"/>
    </xf>
    <xf numFmtId="174" fontId="0" fillId="2" borderId="7" xfId="0" applyNumberForma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52" fillId="2" borderId="40" xfId="2" applyFont="1" applyFill="1" applyBorder="1" applyAlignment="1">
      <alignment horizontal="center" vertical="center"/>
    </xf>
    <xf numFmtId="0" fontId="52" fillId="2" borderId="0" xfId="2" applyFont="1" applyFill="1" applyAlignment="1">
      <alignment horizontal="center" vertical="center"/>
    </xf>
    <xf numFmtId="0" fontId="48" fillId="2" borderId="1" xfId="2" applyFont="1" applyFill="1" applyBorder="1" applyAlignment="1">
      <alignment horizontal="center" vertical="center" wrapText="1"/>
    </xf>
    <xf numFmtId="2" fontId="48" fillId="2" borderId="1" xfId="2" applyNumberFormat="1" applyFont="1" applyFill="1" applyBorder="1" applyAlignment="1">
      <alignment horizontal="center" vertical="center" wrapText="1"/>
    </xf>
    <xf numFmtId="0" fontId="46" fillId="2" borderId="0" xfId="2" applyFont="1" applyFill="1" applyAlignment="1">
      <alignment horizontal="center" vertical="center" wrapText="1"/>
    </xf>
    <xf numFmtId="168" fontId="68" fillId="2" borderId="22" xfId="0" applyNumberFormat="1" applyFont="1" applyFill="1" applyBorder="1" applyAlignment="1">
      <alignment horizontal="center" vertical="top" wrapText="1"/>
    </xf>
    <xf numFmtId="168" fontId="68" fillId="2" borderId="13" xfId="0" applyNumberFormat="1" applyFont="1" applyFill="1" applyBorder="1" applyAlignment="1">
      <alignment horizontal="center" vertical="top" wrapText="1"/>
    </xf>
    <xf numFmtId="168" fontId="68" fillId="2" borderId="23" xfId="0" applyNumberFormat="1" applyFont="1" applyFill="1" applyBorder="1" applyAlignment="1">
      <alignment horizontal="center" vertical="top" wrapText="1"/>
    </xf>
    <xf numFmtId="168" fontId="68" fillId="2" borderId="26" xfId="0" applyNumberFormat="1" applyFont="1" applyFill="1" applyBorder="1" applyAlignment="1">
      <alignment horizontal="center" vertical="top" wrapText="1"/>
    </xf>
    <xf numFmtId="168" fontId="68" fillId="2" borderId="17" xfId="0" applyNumberFormat="1" applyFont="1" applyFill="1" applyBorder="1" applyAlignment="1">
      <alignment horizontal="center" vertical="top" wrapText="1"/>
    </xf>
    <xf numFmtId="168" fontId="68" fillId="2" borderId="8" xfId="0" applyNumberFormat="1" applyFont="1" applyFill="1" applyBorder="1" applyAlignment="1">
      <alignment horizontal="center" vertical="top" wrapText="1"/>
    </xf>
    <xf numFmtId="49" fontId="74" fillId="2" borderId="4" xfId="0" applyNumberFormat="1" applyFont="1" applyFill="1" applyBorder="1" applyAlignment="1">
      <alignment horizontal="center" wrapText="1"/>
    </xf>
    <xf numFmtId="49" fontId="74" fillId="2" borderId="5" xfId="0" applyNumberFormat="1" applyFont="1" applyFill="1" applyBorder="1" applyAlignment="1">
      <alignment horizontal="center" wrapText="1"/>
    </xf>
    <xf numFmtId="49" fontId="69" fillId="2" borderId="20" xfId="0" applyNumberFormat="1" applyFont="1" applyFill="1" applyBorder="1" applyAlignment="1">
      <alignment horizontal="center" vertical="center" wrapText="1"/>
    </xf>
    <xf numFmtId="49" fontId="69" fillId="2" borderId="24" xfId="0" applyNumberFormat="1" applyFont="1" applyFill="1" applyBorder="1" applyAlignment="1">
      <alignment horizontal="center" vertical="center" wrapText="1"/>
    </xf>
    <xf numFmtId="49" fontId="69" fillId="2" borderId="27" xfId="0" applyNumberFormat="1" applyFont="1" applyFill="1" applyBorder="1" applyAlignment="1">
      <alignment horizontal="center" vertical="center" wrapText="1"/>
    </xf>
    <xf numFmtId="49" fontId="68" fillId="2" borderId="21" xfId="0" applyNumberFormat="1" applyFont="1" applyFill="1" applyBorder="1" applyAlignment="1">
      <alignment horizontal="center" vertical="top" wrapText="1"/>
    </xf>
    <xf numFmtId="49" fontId="68" fillId="2" borderId="25" xfId="0" applyNumberFormat="1" applyFont="1" applyFill="1" applyBorder="1" applyAlignment="1">
      <alignment horizontal="center" vertical="top" wrapText="1"/>
    </xf>
    <xf numFmtId="49" fontId="68" fillId="2" borderId="28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68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21" fillId="2" borderId="0" xfId="4" applyFont="1" applyFill="1" applyAlignment="1">
      <alignment horizontal="center" wrapText="1"/>
    </xf>
    <xf numFmtId="166" fontId="22" fillId="2" borderId="1" xfId="4" applyNumberFormat="1" applyFont="1" applyFill="1" applyBorder="1" applyAlignment="1">
      <alignment horizontal="center" vertical="top" wrapText="1"/>
    </xf>
    <xf numFmtId="49" fontId="22" fillId="2" borderId="1" xfId="4" applyNumberFormat="1" applyFont="1" applyFill="1" applyBorder="1" applyAlignment="1">
      <alignment horizontal="center" vertical="top" wrapText="1"/>
    </xf>
    <xf numFmtId="49" fontId="22" fillId="2" borderId="1" xfId="2" applyNumberFormat="1" applyFont="1" applyFill="1" applyBorder="1" applyAlignment="1">
      <alignment horizontal="center" vertical="top" wrapText="1"/>
    </xf>
    <xf numFmtId="49" fontId="21" fillId="2" borderId="1" xfId="0" applyNumberFormat="1" applyFont="1" applyFill="1" applyBorder="1" applyAlignment="1">
      <alignment horizontal="center" vertical="top" wrapText="1"/>
    </xf>
    <xf numFmtId="168" fontId="21" fillId="2" borderId="1" xfId="0" applyNumberFormat="1" applyFont="1" applyFill="1" applyBorder="1" applyAlignment="1">
      <alignment horizontal="center" vertical="top" wrapText="1"/>
    </xf>
    <xf numFmtId="49" fontId="22" fillId="2" borderId="1" xfId="0" applyNumberFormat="1" applyFont="1" applyFill="1" applyBorder="1" applyAlignment="1">
      <alignment horizontal="center" vertical="center" wrapText="1"/>
    </xf>
    <xf numFmtId="49" fontId="21" fillId="2" borderId="1" xfId="4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right"/>
    </xf>
    <xf numFmtId="0" fontId="20" fillId="2" borderId="0" xfId="0" applyFont="1" applyFill="1" applyAlignment="1">
      <alignment horizontal="right"/>
    </xf>
    <xf numFmtId="0" fontId="21" fillId="2" borderId="0" xfId="0" applyFont="1" applyFill="1" applyAlignment="1">
      <alignment horizontal="center" wrapText="1"/>
    </xf>
  </cellXfs>
  <cellStyles count="12">
    <cellStyle name="Гиперссылка" xfId="1" builtinId="8"/>
    <cellStyle name="Обычный" xfId="0" builtinId="0"/>
    <cellStyle name="Обычный 2" xfId="2"/>
    <cellStyle name="Обычный 2 2" xfId="3"/>
    <cellStyle name="Обычный 3" xfId="4"/>
    <cellStyle name="Обычный 3 2" xfId="5"/>
    <cellStyle name="Обычный 3 2 2" xfId="10"/>
    <cellStyle name="Обычный 4" xfId="6"/>
    <cellStyle name="Обычный 5" xfId="9"/>
    <cellStyle name="Финансовый" xfId="11" builtinId="3"/>
    <cellStyle name="Финансовый 2" xfId="7"/>
    <cellStyle name="Финансовый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tabSelected="1" view="pageBreakPreview" zoomScaleNormal="80" workbookViewId="0">
      <selection sqref="A1:F16"/>
    </sheetView>
  </sheetViews>
  <sheetFormatPr defaultColWidth="9" defaultRowHeight="12.75"/>
  <cols>
    <col min="1" max="1" width="30.42578125" style="335" customWidth="1"/>
    <col min="2" max="2" width="59.7109375" style="336" customWidth="1"/>
    <col min="3" max="3" width="13.85546875" style="336" customWidth="1"/>
    <col min="4" max="4" width="15.28515625" style="336" customWidth="1"/>
    <col min="5" max="5" width="15.85546875" style="336" customWidth="1"/>
    <col min="6" max="256" width="9.140625" style="336"/>
    <col min="257" max="257" width="30.42578125" style="336" customWidth="1"/>
    <col min="258" max="258" width="59.7109375" style="336" customWidth="1"/>
    <col min="259" max="259" width="13.85546875" style="336" customWidth="1"/>
    <col min="260" max="260" width="15.28515625" style="336" customWidth="1"/>
    <col min="261" max="261" width="15.85546875" style="336" customWidth="1"/>
    <col min="262" max="512" width="9.140625" style="336"/>
    <col min="513" max="513" width="30.42578125" style="336" customWidth="1"/>
    <col min="514" max="514" width="59.7109375" style="336" customWidth="1"/>
    <col min="515" max="515" width="13.85546875" style="336" customWidth="1"/>
    <col min="516" max="516" width="15.28515625" style="336" customWidth="1"/>
    <col min="517" max="517" width="15.85546875" style="336" customWidth="1"/>
    <col min="518" max="768" width="9.140625" style="336"/>
    <col min="769" max="769" width="30.42578125" style="336" customWidth="1"/>
    <col min="770" max="770" width="59.7109375" style="336" customWidth="1"/>
    <col min="771" max="771" width="13.85546875" style="336" customWidth="1"/>
    <col min="772" max="772" width="15.28515625" style="336" customWidth="1"/>
    <col min="773" max="773" width="15.85546875" style="336" customWidth="1"/>
    <col min="774" max="1024" width="9.140625" style="336"/>
    <col min="1025" max="1025" width="30.42578125" style="336" customWidth="1"/>
    <col min="1026" max="1026" width="59.7109375" style="336" customWidth="1"/>
    <col min="1027" max="1027" width="13.85546875" style="336" customWidth="1"/>
    <col min="1028" max="1028" width="15.28515625" style="336" customWidth="1"/>
    <col min="1029" max="1029" width="15.85546875" style="336" customWidth="1"/>
    <col min="1030" max="1280" width="9.140625" style="336"/>
    <col min="1281" max="1281" width="30.42578125" style="336" customWidth="1"/>
    <col min="1282" max="1282" width="59.7109375" style="336" customWidth="1"/>
    <col min="1283" max="1283" width="13.85546875" style="336" customWidth="1"/>
    <col min="1284" max="1284" width="15.28515625" style="336" customWidth="1"/>
    <col min="1285" max="1285" width="15.85546875" style="336" customWidth="1"/>
    <col min="1286" max="1536" width="9.140625" style="336"/>
    <col min="1537" max="1537" width="30.42578125" style="336" customWidth="1"/>
    <col min="1538" max="1538" width="59.7109375" style="336" customWidth="1"/>
    <col min="1539" max="1539" width="13.85546875" style="336" customWidth="1"/>
    <col min="1540" max="1540" width="15.28515625" style="336" customWidth="1"/>
    <col min="1541" max="1541" width="15.85546875" style="336" customWidth="1"/>
    <col min="1542" max="1792" width="9.140625" style="336"/>
    <col min="1793" max="1793" width="30.42578125" style="336" customWidth="1"/>
    <col min="1794" max="1794" width="59.7109375" style="336" customWidth="1"/>
    <col min="1795" max="1795" width="13.85546875" style="336" customWidth="1"/>
    <col min="1796" max="1796" width="15.28515625" style="336" customWidth="1"/>
    <col min="1797" max="1797" width="15.85546875" style="336" customWidth="1"/>
    <col min="1798" max="2048" width="9.140625" style="336"/>
    <col min="2049" max="2049" width="30.42578125" style="336" customWidth="1"/>
    <col min="2050" max="2050" width="59.7109375" style="336" customWidth="1"/>
    <col min="2051" max="2051" width="13.85546875" style="336" customWidth="1"/>
    <col min="2052" max="2052" width="15.28515625" style="336" customWidth="1"/>
    <col min="2053" max="2053" width="15.85546875" style="336" customWidth="1"/>
    <col min="2054" max="2304" width="9.140625" style="336"/>
    <col min="2305" max="2305" width="30.42578125" style="336" customWidth="1"/>
    <col min="2306" max="2306" width="59.7109375" style="336" customWidth="1"/>
    <col min="2307" max="2307" width="13.85546875" style="336" customWidth="1"/>
    <col min="2308" max="2308" width="15.28515625" style="336" customWidth="1"/>
    <col min="2309" max="2309" width="15.85546875" style="336" customWidth="1"/>
    <col min="2310" max="2560" width="9.140625" style="336"/>
    <col min="2561" max="2561" width="30.42578125" style="336" customWidth="1"/>
    <col min="2562" max="2562" width="59.7109375" style="336" customWidth="1"/>
    <col min="2563" max="2563" width="13.85546875" style="336" customWidth="1"/>
    <col min="2564" max="2564" width="15.28515625" style="336" customWidth="1"/>
    <col min="2565" max="2565" width="15.85546875" style="336" customWidth="1"/>
    <col min="2566" max="2816" width="9.140625" style="336"/>
    <col min="2817" max="2817" width="30.42578125" style="336" customWidth="1"/>
    <col min="2818" max="2818" width="59.7109375" style="336" customWidth="1"/>
    <col min="2819" max="2819" width="13.85546875" style="336" customWidth="1"/>
    <col min="2820" max="2820" width="15.28515625" style="336" customWidth="1"/>
    <col min="2821" max="2821" width="15.85546875" style="336" customWidth="1"/>
    <col min="2822" max="3072" width="9.140625" style="336"/>
    <col min="3073" max="3073" width="30.42578125" style="336" customWidth="1"/>
    <col min="3074" max="3074" width="59.7109375" style="336" customWidth="1"/>
    <col min="3075" max="3075" width="13.85546875" style="336" customWidth="1"/>
    <col min="3076" max="3076" width="15.28515625" style="336" customWidth="1"/>
    <col min="3077" max="3077" width="15.85546875" style="336" customWidth="1"/>
    <col min="3078" max="3328" width="9.140625" style="336"/>
    <col min="3329" max="3329" width="30.42578125" style="336" customWidth="1"/>
    <col min="3330" max="3330" width="59.7109375" style="336" customWidth="1"/>
    <col min="3331" max="3331" width="13.85546875" style="336" customWidth="1"/>
    <col min="3332" max="3332" width="15.28515625" style="336" customWidth="1"/>
    <col min="3333" max="3333" width="15.85546875" style="336" customWidth="1"/>
    <col min="3334" max="3584" width="9.140625" style="336"/>
    <col min="3585" max="3585" width="30.42578125" style="336" customWidth="1"/>
    <col min="3586" max="3586" width="59.7109375" style="336" customWidth="1"/>
    <col min="3587" max="3587" width="13.85546875" style="336" customWidth="1"/>
    <col min="3588" max="3588" width="15.28515625" style="336" customWidth="1"/>
    <col min="3589" max="3589" width="15.85546875" style="336" customWidth="1"/>
    <col min="3590" max="3840" width="9.140625" style="336"/>
    <col min="3841" max="3841" width="30.42578125" style="336" customWidth="1"/>
    <col min="3842" max="3842" width="59.7109375" style="336" customWidth="1"/>
    <col min="3843" max="3843" width="13.85546875" style="336" customWidth="1"/>
    <col min="3844" max="3844" width="15.28515625" style="336" customWidth="1"/>
    <col min="3845" max="3845" width="15.85546875" style="336" customWidth="1"/>
    <col min="3846" max="4096" width="9.140625" style="336"/>
    <col min="4097" max="4097" width="30.42578125" style="336" customWidth="1"/>
    <col min="4098" max="4098" width="59.7109375" style="336" customWidth="1"/>
    <col min="4099" max="4099" width="13.85546875" style="336" customWidth="1"/>
    <col min="4100" max="4100" width="15.28515625" style="336" customWidth="1"/>
    <col min="4101" max="4101" width="15.85546875" style="336" customWidth="1"/>
    <col min="4102" max="4352" width="9.140625" style="336"/>
    <col min="4353" max="4353" width="30.42578125" style="336" customWidth="1"/>
    <col min="4354" max="4354" width="59.7109375" style="336" customWidth="1"/>
    <col min="4355" max="4355" width="13.85546875" style="336" customWidth="1"/>
    <col min="4356" max="4356" width="15.28515625" style="336" customWidth="1"/>
    <col min="4357" max="4357" width="15.85546875" style="336" customWidth="1"/>
    <col min="4358" max="4608" width="9.140625" style="336"/>
    <col min="4609" max="4609" width="30.42578125" style="336" customWidth="1"/>
    <col min="4610" max="4610" width="59.7109375" style="336" customWidth="1"/>
    <col min="4611" max="4611" width="13.85546875" style="336" customWidth="1"/>
    <col min="4612" max="4612" width="15.28515625" style="336" customWidth="1"/>
    <col min="4613" max="4613" width="15.85546875" style="336" customWidth="1"/>
    <col min="4614" max="4864" width="9.140625" style="336"/>
    <col min="4865" max="4865" width="30.42578125" style="336" customWidth="1"/>
    <col min="4866" max="4866" width="59.7109375" style="336" customWidth="1"/>
    <col min="4867" max="4867" width="13.85546875" style="336" customWidth="1"/>
    <col min="4868" max="4868" width="15.28515625" style="336" customWidth="1"/>
    <col min="4869" max="4869" width="15.85546875" style="336" customWidth="1"/>
    <col min="4870" max="5120" width="9.140625" style="336"/>
    <col min="5121" max="5121" width="30.42578125" style="336" customWidth="1"/>
    <col min="5122" max="5122" width="59.7109375" style="336" customWidth="1"/>
    <col min="5123" max="5123" width="13.85546875" style="336" customWidth="1"/>
    <col min="5124" max="5124" width="15.28515625" style="336" customWidth="1"/>
    <col min="5125" max="5125" width="15.85546875" style="336" customWidth="1"/>
    <col min="5126" max="5376" width="9.140625" style="336"/>
    <col min="5377" max="5377" width="30.42578125" style="336" customWidth="1"/>
    <col min="5378" max="5378" width="59.7109375" style="336" customWidth="1"/>
    <col min="5379" max="5379" width="13.85546875" style="336" customWidth="1"/>
    <col min="5380" max="5380" width="15.28515625" style="336" customWidth="1"/>
    <col min="5381" max="5381" width="15.85546875" style="336" customWidth="1"/>
    <col min="5382" max="5632" width="9.140625" style="336"/>
    <col min="5633" max="5633" width="30.42578125" style="336" customWidth="1"/>
    <col min="5634" max="5634" width="59.7109375" style="336" customWidth="1"/>
    <col min="5635" max="5635" width="13.85546875" style="336" customWidth="1"/>
    <col min="5636" max="5636" width="15.28515625" style="336" customWidth="1"/>
    <col min="5637" max="5637" width="15.85546875" style="336" customWidth="1"/>
    <col min="5638" max="5888" width="9.140625" style="336"/>
    <col min="5889" max="5889" width="30.42578125" style="336" customWidth="1"/>
    <col min="5890" max="5890" width="59.7109375" style="336" customWidth="1"/>
    <col min="5891" max="5891" width="13.85546875" style="336" customWidth="1"/>
    <col min="5892" max="5892" width="15.28515625" style="336" customWidth="1"/>
    <col min="5893" max="5893" width="15.85546875" style="336" customWidth="1"/>
    <col min="5894" max="6144" width="9.140625" style="336"/>
    <col min="6145" max="6145" width="30.42578125" style="336" customWidth="1"/>
    <col min="6146" max="6146" width="59.7109375" style="336" customWidth="1"/>
    <col min="6147" max="6147" width="13.85546875" style="336" customWidth="1"/>
    <col min="6148" max="6148" width="15.28515625" style="336" customWidth="1"/>
    <col min="6149" max="6149" width="15.85546875" style="336" customWidth="1"/>
    <col min="6150" max="6400" width="9.140625" style="336"/>
    <col min="6401" max="6401" width="30.42578125" style="336" customWidth="1"/>
    <col min="6402" max="6402" width="59.7109375" style="336" customWidth="1"/>
    <col min="6403" max="6403" width="13.85546875" style="336" customWidth="1"/>
    <col min="6404" max="6404" width="15.28515625" style="336" customWidth="1"/>
    <col min="6405" max="6405" width="15.85546875" style="336" customWidth="1"/>
    <col min="6406" max="6656" width="9.140625" style="336"/>
    <col min="6657" max="6657" width="30.42578125" style="336" customWidth="1"/>
    <col min="6658" max="6658" width="59.7109375" style="336" customWidth="1"/>
    <col min="6659" max="6659" width="13.85546875" style="336" customWidth="1"/>
    <col min="6660" max="6660" width="15.28515625" style="336" customWidth="1"/>
    <col min="6661" max="6661" width="15.85546875" style="336" customWidth="1"/>
    <col min="6662" max="6912" width="9.140625" style="336"/>
    <col min="6913" max="6913" width="30.42578125" style="336" customWidth="1"/>
    <col min="6914" max="6914" width="59.7109375" style="336" customWidth="1"/>
    <col min="6915" max="6915" width="13.85546875" style="336" customWidth="1"/>
    <col min="6916" max="6916" width="15.28515625" style="336" customWidth="1"/>
    <col min="6917" max="6917" width="15.85546875" style="336" customWidth="1"/>
    <col min="6918" max="7168" width="9.140625" style="336"/>
    <col min="7169" max="7169" width="30.42578125" style="336" customWidth="1"/>
    <col min="7170" max="7170" width="59.7109375" style="336" customWidth="1"/>
    <col min="7171" max="7171" width="13.85546875" style="336" customWidth="1"/>
    <col min="7172" max="7172" width="15.28515625" style="336" customWidth="1"/>
    <col min="7173" max="7173" width="15.85546875" style="336" customWidth="1"/>
    <col min="7174" max="7424" width="9.140625" style="336"/>
    <col min="7425" max="7425" width="30.42578125" style="336" customWidth="1"/>
    <col min="7426" max="7426" width="59.7109375" style="336" customWidth="1"/>
    <col min="7427" max="7427" width="13.85546875" style="336" customWidth="1"/>
    <col min="7428" max="7428" width="15.28515625" style="336" customWidth="1"/>
    <col min="7429" max="7429" width="15.85546875" style="336" customWidth="1"/>
    <col min="7430" max="7680" width="9.140625" style="336"/>
    <col min="7681" max="7681" width="30.42578125" style="336" customWidth="1"/>
    <col min="7682" max="7682" width="59.7109375" style="336" customWidth="1"/>
    <col min="7683" max="7683" width="13.85546875" style="336" customWidth="1"/>
    <col min="7684" max="7684" width="15.28515625" style="336" customWidth="1"/>
    <col min="7685" max="7685" width="15.85546875" style="336" customWidth="1"/>
    <col min="7686" max="7936" width="9.140625" style="336"/>
    <col min="7937" max="7937" width="30.42578125" style="336" customWidth="1"/>
    <col min="7938" max="7938" width="59.7109375" style="336" customWidth="1"/>
    <col min="7939" max="7939" width="13.85546875" style="336" customWidth="1"/>
    <col min="7940" max="7940" width="15.28515625" style="336" customWidth="1"/>
    <col min="7941" max="7941" width="15.85546875" style="336" customWidth="1"/>
    <col min="7942" max="8192" width="9.140625" style="336"/>
    <col min="8193" max="8193" width="30.42578125" style="336" customWidth="1"/>
    <col min="8194" max="8194" width="59.7109375" style="336" customWidth="1"/>
    <col min="8195" max="8195" width="13.85546875" style="336" customWidth="1"/>
    <col min="8196" max="8196" width="15.28515625" style="336" customWidth="1"/>
    <col min="8197" max="8197" width="15.85546875" style="336" customWidth="1"/>
    <col min="8198" max="8448" width="9.140625" style="336"/>
    <col min="8449" max="8449" width="30.42578125" style="336" customWidth="1"/>
    <col min="8450" max="8450" width="59.7109375" style="336" customWidth="1"/>
    <col min="8451" max="8451" width="13.85546875" style="336" customWidth="1"/>
    <col min="8452" max="8452" width="15.28515625" style="336" customWidth="1"/>
    <col min="8453" max="8453" width="15.85546875" style="336" customWidth="1"/>
    <col min="8454" max="8704" width="9.140625" style="336"/>
    <col min="8705" max="8705" width="30.42578125" style="336" customWidth="1"/>
    <col min="8706" max="8706" width="59.7109375" style="336" customWidth="1"/>
    <col min="8707" max="8707" width="13.85546875" style="336" customWidth="1"/>
    <col min="8708" max="8708" width="15.28515625" style="336" customWidth="1"/>
    <col min="8709" max="8709" width="15.85546875" style="336" customWidth="1"/>
    <col min="8710" max="8960" width="9.140625" style="336"/>
    <col min="8961" max="8961" width="30.42578125" style="336" customWidth="1"/>
    <col min="8962" max="8962" width="59.7109375" style="336" customWidth="1"/>
    <col min="8963" max="8963" width="13.85546875" style="336" customWidth="1"/>
    <col min="8964" max="8964" width="15.28515625" style="336" customWidth="1"/>
    <col min="8965" max="8965" width="15.85546875" style="336" customWidth="1"/>
    <col min="8966" max="9216" width="9.140625" style="336"/>
    <col min="9217" max="9217" width="30.42578125" style="336" customWidth="1"/>
    <col min="9218" max="9218" width="59.7109375" style="336" customWidth="1"/>
    <col min="9219" max="9219" width="13.85546875" style="336" customWidth="1"/>
    <col min="9220" max="9220" width="15.28515625" style="336" customWidth="1"/>
    <col min="9221" max="9221" width="15.85546875" style="336" customWidth="1"/>
    <col min="9222" max="9472" width="9.140625" style="336"/>
    <col min="9473" max="9473" width="30.42578125" style="336" customWidth="1"/>
    <col min="9474" max="9474" width="59.7109375" style="336" customWidth="1"/>
    <col min="9475" max="9475" width="13.85546875" style="336" customWidth="1"/>
    <col min="9476" max="9476" width="15.28515625" style="336" customWidth="1"/>
    <col min="9477" max="9477" width="15.85546875" style="336" customWidth="1"/>
    <col min="9478" max="9728" width="9.140625" style="336"/>
    <col min="9729" max="9729" width="30.42578125" style="336" customWidth="1"/>
    <col min="9730" max="9730" width="59.7109375" style="336" customWidth="1"/>
    <col min="9731" max="9731" width="13.85546875" style="336" customWidth="1"/>
    <col min="9732" max="9732" width="15.28515625" style="336" customWidth="1"/>
    <col min="9733" max="9733" width="15.85546875" style="336" customWidth="1"/>
    <col min="9734" max="9984" width="9.140625" style="336"/>
    <col min="9985" max="9985" width="30.42578125" style="336" customWidth="1"/>
    <col min="9986" max="9986" width="59.7109375" style="336" customWidth="1"/>
    <col min="9987" max="9987" width="13.85546875" style="336" customWidth="1"/>
    <col min="9988" max="9988" width="15.28515625" style="336" customWidth="1"/>
    <col min="9989" max="9989" width="15.85546875" style="336" customWidth="1"/>
    <col min="9990" max="10240" width="9.140625" style="336"/>
    <col min="10241" max="10241" width="30.42578125" style="336" customWidth="1"/>
    <col min="10242" max="10242" width="59.7109375" style="336" customWidth="1"/>
    <col min="10243" max="10243" width="13.85546875" style="336" customWidth="1"/>
    <col min="10244" max="10244" width="15.28515625" style="336" customWidth="1"/>
    <col min="10245" max="10245" width="15.85546875" style="336" customWidth="1"/>
    <col min="10246" max="10496" width="9.140625" style="336"/>
    <col min="10497" max="10497" width="30.42578125" style="336" customWidth="1"/>
    <col min="10498" max="10498" width="59.7109375" style="336" customWidth="1"/>
    <col min="10499" max="10499" width="13.85546875" style="336" customWidth="1"/>
    <col min="10500" max="10500" width="15.28515625" style="336" customWidth="1"/>
    <col min="10501" max="10501" width="15.85546875" style="336" customWidth="1"/>
    <col min="10502" max="10752" width="9.140625" style="336"/>
    <col min="10753" max="10753" width="30.42578125" style="336" customWidth="1"/>
    <col min="10754" max="10754" width="59.7109375" style="336" customWidth="1"/>
    <col min="10755" max="10755" width="13.85546875" style="336" customWidth="1"/>
    <col min="10756" max="10756" width="15.28515625" style="336" customWidth="1"/>
    <col min="10757" max="10757" width="15.85546875" style="336" customWidth="1"/>
    <col min="10758" max="11008" width="9.140625" style="336"/>
    <col min="11009" max="11009" width="30.42578125" style="336" customWidth="1"/>
    <col min="11010" max="11010" width="59.7109375" style="336" customWidth="1"/>
    <col min="11011" max="11011" width="13.85546875" style="336" customWidth="1"/>
    <col min="11012" max="11012" width="15.28515625" style="336" customWidth="1"/>
    <col min="11013" max="11013" width="15.85546875" style="336" customWidth="1"/>
    <col min="11014" max="11264" width="9.140625" style="336"/>
    <col min="11265" max="11265" width="30.42578125" style="336" customWidth="1"/>
    <col min="11266" max="11266" width="59.7109375" style="336" customWidth="1"/>
    <col min="11267" max="11267" width="13.85546875" style="336" customWidth="1"/>
    <col min="11268" max="11268" width="15.28515625" style="336" customWidth="1"/>
    <col min="11269" max="11269" width="15.85546875" style="336" customWidth="1"/>
    <col min="11270" max="11520" width="9.140625" style="336"/>
    <col min="11521" max="11521" width="30.42578125" style="336" customWidth="1"/>
    <col min="11522" max="11522" width="59.7109375" style="336" customWidth="1"/>
    <col min="11523" max="11523" width="13.85546875" style="336" customWidth="1"/>
    <col min="11524" max="11524" width="15.28515625" style="336" customWidth="1"/>
    <col min="11525" max="11525" width="15.85546875" style="336" customWidth="1"/>
    <col min="11526" max="11776" width="9.140625" style="336"/>
    <col min="11777" max="11777" width="30.42578125" style="336" customWidth="1"/>
    <col min="11778" max="11778" width="59.7109375" style="336" customWidth="1"/>
    <col min="11779" max="11779" width="13.85546875" style="336" customWidth="1"/>
    <col min="11780" max="11780" width="15.28515625" style="336" customWidth="1"/>
    <col min="11781" max="11781" width="15.85546875" style="336" customWidth="1"/>
    <col min="11782" max="12032" width="9.140625" style="336"/>
    <col min="12033" max="12033" width="30.42578125" style="336" customWidth="1"/>
    <col min="12034" max="12034" width="59.7109375" style="336" customWidth="1"/>
    <col min="12035" max="12035" width="13.85546875" style="336" customWidth="1"/>
    <col min="12036" max="12036" width="15.28515625" style="336" customWidth="1"/>
    <col min="12037" max="12037" width="15.85546875" style="336" customWidth="1"/>
    <col min="12038" max="12288" width="9.140625" style="336"/>
    <col min="12289" max="12289" width="30.42578125" style="336" customWidth="1"/>
    <col min="12290" max="12290" width="59.7109375" style="336" customWidth="1"/>
    <col min="12291" max="12291" width="13.85546875" style="336" customWidth="1"/>
    <col min="12292" max="12292" width="15.28515625" style="336" customWidth="1"/>
    <col min="12293" max="12293" width="15.85546875" style="336" customWidth="1"/>
    <col min="12294" max="12544" width="9.140625" style="336"/>
    <col min="12545" max="12545" width="30.42578125" style="336" customWidth="1"/>
    <col min="12546" max="12546" width="59.7109375" style="336" customWidth="1"/>
    <col min="12547" max="12547" width="13.85546875" style="336" customWidth="1"/>
    <col min="12548" max="12548" width="15.28515625" style="336" customWidth="1"/>
    <col min="12549" max="12549" width="15.85546875" style="336" customWidth="1"/>
    <col min="12550" max="12800" width="9.140625" style="336"/>
    <col min="12801" max="12801" width="30.42578125" style="336" customWidth="1"/>
    <col min="12802" max="12802" width="59.7109375" style="336" customWidth="1"/>
    <col min="12803" max="12803" width="13.85546875" style="336" customWidth="1"/>
    <col min="12804" max="12804" width="15.28515625" style="336" customWidth="1"/>
    <col min="12805" max="12805" width="15.85546875" style="336" customWidth="1"/>
    <col min="12806" max="13056" width="9.140625" style="336"/>
    <col min="13057" max="13057" width="30.42578125" style="336" customWidth="1"/>
    <col min="13058" max="13058" width="59.7109375" style="336" customWidth="1"/>
    <col min="13059" max="13059" width="13.85546875" style="336" customWidth="1"/>
    <col min="13060" max="13060" width="15.28515625" style="336" customWidth="1"/>
    <col min="13061" max="13061" width="15.85546875" style="336" customWidth="1"/>
    <col min="13062" max="13312" width="9.140625" style="336"/>
    <col min="13313" max="13313" width="30.42578125" style="336" customWidth="1"/>
    <col min="13314" max="13314" width="59.7109375" style="336" customWidth="1"/>
    <col min="13315" max="13315" width="13.85546875" style="336" customWidth="1"/>
    <col min="13316" max="13316" width="15.28515625" style="336" customWidth="1"/>
    <col min="13317" max="13317" width="15.85546875" style="336" customWidth="1"/>
    <col min="13318" max="13568" width="9.140625" style="336"/>
    <col min="13569" max="13569" width="30.42578125" style="336" customWidth="1"/>
    <col min="13570" max="13570" width="59.7109375" style="336" customWidth="1"/>
    <col min="13571" max="13571" width="13.85546875" style="336" customWidth="1"/>
    <col min="13572" max="13572" width="15.28515625" style="336" customWidth="1"/>
    <col min="13573" max="13573" width="15.85546875" style="336" customWidth="1"/>
    <col min="13574" max="13824" width="9.140625" style="336"/>
    <col min="13825" max="13825" width="30.42578125" style="336" customWidth="1"/>
    <col min="13826" max="13826" width="59.7109375" style="336" customWidth="1"/>
    <col min="13827" max="13827" width="13.85546875" style="336" customWidth="1"/>
    <col min="13828" max="13828" width="15.28515625" style="336" customWidth="1"/>
    <col min="13829" max="13829" width="15.85546875" style="336" customWidth="1"/>
    <col min="13830" max="14080" width="9.140625" style="336"/>
    <col min="14081" max="14081" width="30.42578125" style="336" customWidth="1"/>
    <col min="14082" max="14082" width="59.7109375" style="336" customWidth="1"/>
    <col min="14083" max="14083" width="13.85546875" style="336" customWidth="1"/>
    <col min="14084" max="14084" width="15.28515625" style="336" customWidth="1"/>
    <col min="14085" max="14085" width="15.85546875" style="336" customWidth="1"/>
    <col min="14086" max="14336" width="9.140625" style="336"/>
    <col min="14337" max="14337" width="30.42578125" style="336" customWidth="1"/>
    <col min="14338" max="14338" width="59.7109375" style="336" customWidth="1"/>
    <col min="14339" max="14339" width="13.85546875" style="336" customWidth="1"/>
    <col min="14340" max="14340" width="15.28515625" style="336" customWidth="1"/>
    <col min="14341" max="14341" width="15.85546875" style="336" customWidth="1"/>
    <col min="14342" max="14592" width="9.140625" style="336"/>
    <col min="14593" max="14593" width="30.42578125" style="336" customWidth="1"/>
    <col min="14594" max="14594" width="59.7109375" style="336" customWidth="1"/>
    <col min="14595" max="14595" width="13.85546875" style="336" customWidth="1"/>
    <col min="14596" max="14596" width="15.28515625" style="336" customWidth="1"/>
    <col min="14597" max="14597" width="15.85546875" style="336" customWidth="1"/>
    <col min="14598" max="14848" width="9.140625" style="336"/>
    <col min="14849" max="14849" width="30.42578125" style="336" customWidth="1"/>
    <col min="14850" max="14850" width="59.7109375" style="336" customWidth="1"/>
    <col min="14851" max="14851" width="13.85546875" style="336" customWidth="1"/>
    <col min="14852" max="14852" width="15.28515625" style="336" customWidth="1"/>
    <col min="14853" max="14853" width="15.85546875" style="336" customWidth="1"/>
    <col min="14854" max="15104" width="9.140625" style="336"/>
    <col min="15105" max="15105" width="30.42578125" style="336" customWidth="1"/>
    <col min="15106" max="15106" width="59.7109375" style="336" customWidth="1"/>
    <col min="15107" max="15107" width="13.85546875" style="336" customWidth="1"/>
    <col min="15108" max="15108" width="15.28515625" style="336" customWidth="1"/>
    <col min="15109" max="15109" width="15.85546875" style="336" customWidth="1"/>
    <col min="15110" max="15360" width="9.140625" style="336"/>
    <col min="15361" max="15361" width="30.42578125" style="336" customWidth="1"/>
    <col min="15362" max="15362" width="59.7109375" style="336" customWidth="1"/>
    <col min="15363" max="15363" width="13.85546875" style="336" customWidth="1"/>
    <col min="15364" max="15364" width="15.28515625" style="336" customWidth="1"/>
    <col min="15365" max="15365" width="15.85546875" style="336" customWidth="1"/>
    <col min="15366" max="15616" width="9.140625" style="336"/>
    <col min="15617" max="15617" width="30.42578125" style="336" customWidth="1"/>
    <col min="15618" max="15618" width="59.7109375" style="336" customWidth="1"/>
    <col min="15619" max="15619" width="13.85546875" style="336" customWidth="1"/>
    <col min="15620" max="15620" width="15.28515625" style="336" customWidth="1"/>
    <col min="15621" max="15621" width="15.85546875" style="336" customWidth="1"/>
    <col min="15622" max="15872" width="9.140625" style="336"/>
    <col min="15873" max="15873" width="30.42578125" style="336" customWidth="1"/>
    <col min="15874" max="15874" width="59.7109375" style="336" customWidth="1"/>
    <col min="15875" max="15875" width="13.85546875" style="336" customWidth="1"/>
    <col min="15876" max="15876" width="15.28515625" style="336" customWidth="1"/>
    <col min="15877" max="15877" width="15.85546875" style="336" customWidth="1"/>
    <col min="15878" max="16128" width="9.140625" style="336"/>
    <col min="16129" max="16129" width="30.42578125" style="336" customWidth="1"/>
    <col min="16130" max="16130" width="59.7109375" style="336" customWidth="1"/>
    <col min="16131" max="16131" width="13.85546875" style="336" customWidth="1"/>
    <col min="16132" max="16132" width="15.28515625" style="336" customWidth="1"/>
    <col min="16133" max="16133" width="15.85546875" style="336" customWidth="1"/>
    <col min="16134" max="16384" width="9.140625" style="336"/>
  </cols>
  <sheetData>
    <row r="1" spans="1:6" s="330" customFormat="1" ht="15" customHeight="1">
      <c r="A1" s="337"/>
      <c r="B1" s="338"/>
      <c r="C1" s="339"/>
      <c r="D1" s="540" t="s">
        <v>0</v>
      </c>
      <c r="E1" s="540"/>
      <c r="F1" s="540"/>
    </row>
    <row r="2" spans="1:6" s="330" customFormat="1" ht="15" customHeight="1">
      <c r="A2" s="337"/>
      <c r="B2" s="338"/>
      <c r="C2" s="339"/>
      <c r="D2" s="540" t="s">
        <v>1</v>
      </c>
      <c r="E2" s="540"/>
      <c r="F2" s="540"/>
    </row>
    <row r="3" spans="1:6" s="330" customFormat="1" ht="15" customHeight="1">
      <c r="A3" s="337"/>
      <c r="B3" s="340"/>
      <c r="C3" s="339"/>
      <c r="D3" s="540" t="s">
        <v>2</v>
      </c>
      <c r="E3" s="540"/>
      <c r="F3" s="540"/>
    </row>
    <row r="4" spans="1:6" s="331" customFormat="1" ht="15" customHeight="1">
      <c r="A4" s="337"/>
      <c r="B4" s="340"/>
      <c r="C4" s="339"/>
      <c r="D4" s="540" t="s">
        <v>3</v>
      </c>
      <c r="E4" s="540"/>
      <c r="F4" s="540"/>
    </row>
    <row r="5" spans="1:6" s="331" customFormat="1" ht="15" customHeight="1">
      <c r="A5" s="337"/>
      <c r="B5" s="339"/>
      <c r="C5" s="339"/>
      <c r="D5" s="540" t="s">
        <v>4</v>
      </c>
      <c r="E5" s="540"/>
      <c r="F5" s="540"/>
    </row>
    <row r="6" spans="1:6" s="331" customFormat="1" ht="15" customHeight="1">
      <c r="A6" s="337"/>
      <c r="B6" s="339"/>
      <c r="C6" s="339"/>
      <c r="D6" s="540" t="s">
        <v>460</v>
      </c>
      <c r="E6" s="540"/>
      <c r="F6" s="540"/>
    </row>
    <row r="7" spans="1:6" s="331" customFormat="1" ht="15" hidden="1" customHeight="1">
      <c r="A7" s="337"/>
      <c r="B7" s="339"/>
      <c r="C7" s="339"/>
      <c r="D7" s="339"/>
      <c r="E7" s="339"/>
    </row>
    <row r="8" spans="1:6" s="331" customFormat="1" ht="15" hidden="1" customHeight="1">
      <c r="A8" s="337"/>
      <c r="B8" s="339"/>
      <c r="C8" s="339"/>
      <c r="D8" s="339"/>
      <c r="E8" s="339"/>
    </row>
    <row r="9" spans="1:6" ht="15.75" hidden="1">
      <c r="A9" s="341"/>
      <c r="B9" s="342"/>
      <c r="C9" s="343"/>
      <c r="D9" s="343"/>
      <c r="E9" s="343"/>
    </row>
    <row r="10" spans="1:6" ht="53.25" customHeight="1">
      <c r="A10" s="541" t="s">
        <v>5</v>
      </c>
      <c r="B10" s="541"/>
      <c r="C10" s="541"/>
      <c r="D10" s="541"/>
      <c r="E10" s="541"/>
    </row>
    <row r="11" spans="1:6" ht="15.75">
      <c r="A11" s="543" t="s">
        <v>6</v>
      </c>
      <c r="B11" s="543" t="s">
        <v>7</v>
      </c>
      <c r="C11" s="542" t="s">
        <v>8</v>
      </c>
      <c r="D11" s="542"/>
      <c r="E11" s="542"/>
    </row>
    <row r="12" spans="1:6" s="332" customFormat="1" ht="15.75">
      <c r="A12" s="543"/>
      <c r="B12" s="543"/>
      <c r="C12" s="344" t="s">
        <v>9</v>
      </c>
      <c r="D12" s="344" t="s">
        <v>10</v>
      </c>
      <c r="E12" s="344" t="s">
        <v>11</v>
      </c>
    </row>
    <row r="13" spans="1:6" s="333" customFormat="1" ht="31.5">
      <c r="A13" s="345" t="s">
        <v>12</v>
      </c>
      <c r="B13" s="346" t="s">
        <v>13</v>
      </c>
      <c r="C13" s="347">
        <f>C14+C15</f>
        <v>457.7</v>
      </c>
      <c r="D13" s="347">
        <f>D14+D15</f>
        <v>0</v>
      </c>
      <c r="E13" s="347">
        <f>E14+E15</f>
        <v>0</v>
      </c>
    </row>
    <row r="14" spans="1:6" s="334" customFormat="1" ht="34.5" customHeight="1">
      <c r="A14" s="348" t="s">
        <v>14</v>
      </c>
      <c r="B14" s="349" t="s">
        <v>15</v>
      </c>
      <c r="C14" s="350">
        <v>457.7</v>
      </c>
      <c r="D14" s="350">
        <v>0</v>
      </c>
      <c r="E14" s="350">
        <v>0</v>
      </c>
    </row>
    <row r="15" spans="1:6" s="334" customFormat="1" ht="33" customHeight="1">
      <c r="A15" s="348" t="s">
        <v>16</v>
      </c>
      <c r="B15" s="351" t="s">
        <v>17</v>
      </c>
      <c r="C15" s="350">
        <v>0</v>
      </c>
      <c r="D15" s="350">
        <v>0</v>
      </c>
      <c r="E15" s="350">
        <v>0</v>
      </c>
    </row>
    <row r="16" spans="1:6" s="334" customFormat="1" ht="27.75" customHeight="1">
      <c r="A16" s="352"/>
      <c r="B16" s="353" t="s">
        <v>18</v>
      </c>
      <c r="C16" s="354">
        <f>C13</f>
        <v>457.7</v>
      </c>
      <c r="D16" s="354">
        <f>D13</f>
        <v>0</v>
      </c>
      <c r="E16" s="354">
        <f>E13</f>
        <v>0</v>
      </c>
    </row>
  </sheetData>
  <mergeCells count="10">
    <mergeCell ref="D1:F1"/>
    <mergeCell ref="D2:F2"/>
    <mergeCell ref="D3:F3"/>
    <mergeCell ref="D4:F4"/>
    <mergeCell ref="D5:F5"/>
    <mergeCell ref="D6:F6"/>
    <mergeCell ref="A10:E10"/>
    <mergeCell ref="C11:E11"/>
    <mergeCell ref="A11:A12"/>
    <mergeCell ref="B11:B12"/>
  </mergeCells>
  <pageMargins left="0.38" right="0.35" top="0.97" bottom="0.52" header="0.31496062992126" footer="0.31496062992126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L63"/>
  <sheetViews>
    <sheetView workbookViewId="0">
      <selection sqref="A1:E41"/>
    </sheetView>
  </sheetViews>
  <sheetFormatPr defaultColWidth="9" defaultRowHeight="12.75"/>
  <cols>
    <col min="1" max="1" width="23.5703125" customWidth="1"/>
    <col min="2" max="2" width="54" customWidth="1"/>
    <col min="3" max="3" width="18.42578125" customWidth="1"/>
    <col min="4" max="4" width="18.42578125" style="315" customWidth="1"/>
    <col min="5" max="5" width="18.42578125" customWidth="1"/>
    <col min="6" max="7" width="9.140625" customWidth="1"/>
    <col min="257" max="257" width="23.5703125" customWidth="1"/>
    <col min="258" max="258" width="54" customWidth="1"/>
    <col min="259" max="261" width="18.42578125" customWidth="1"/>
    <col min="513" max="513" width="23.5703125" customWidth="1"/>
    <col min="514" max="514" width="54" customWidth="1"/>
    <col min="515" max="517" width="18.42578125" customWidth="1"/>
    <col min="769" max="769" width="23.5703125" customWidth="1"/>
    <col min="770" max="770" width="54" customWidth="1"/>
    <col min="771" max="773" width="18.42578125" customWidth="1"/>
    <col min="1025" max="1025" width="23.5703125" customWidth="1"/>
    <col min="1026" max="1026" width="54" customWidth="1"/>
    <col min="1027" max="1029" width="18.42578125" customWidth="1"/>
    <col min="1281" max="1281" width="23.5703125" customWidth="1"/>
    <col min="1282" max="1282" width="54" customWidth="1"/>
    <col min="1283" max="1285" width="18.42578125" customWidth="1"/>
    <col min="1537" max="1537" width="23.5703125" customWidth="1"/>
    <col min="1538" max="1538" width="54" customWidth="1"/>
    <col min="1539" max="1541" width="18.42578125" customWidth="1"/>
    <col min="1793" max="1793" width="23.5703125" customWidth="1"/>
    <col min="1794" max="1794" width="54" customWidth="1"/>
    <col min="1795" max="1797" width="18.42578125" customWidth="1"/>
    <col min="2049" max="2049" width="23.5703125" customWidth="1"/>
    <col min="2050" max="2050" width="54" customWidth="1"/>
    <col min="2051" max="2053" width="18.42578125" customWidth="1"/>
    <col min="2305" max="2305" width="23.5703125" customWidth="1"/>
    <col min="2306" max="2306" width="54" customWidth="1"/>
    <col min="2307" max="2309" width="18.42578125" customWidth="1"/>
    <col min="2561" max="2561" width="23.5703125" customWidth="1"/>
    <col min="2562" max="2562" width="54" customWidth="1"/>
    <col min="2563" max="2565" width="18.42578125" customWidth="1"/>
    <col min="2817" max="2817" width="23.5703125" customWidth="1"/>
    <col min="2818" max="2818" width="54" customWidth="1"/>
    <col min="2819" max="2821" width="18.42578125" customWidth="1"/>
    <col min="3073" max="3073" width="23.5703125" customWidth="1"/>
    <col min="3074" max="3074" width="54" customWidth="1"/>
    <col min="3075" max="3077" width="18.42578125" customWidth="1"/>
    <col min="3329" max="3329" width="23.5703125" customWidth="1"/>
    <col min="3330" max="3330" width="54" customWidth="1"/>
    <col min="3331" max="3333" width="18.42578125" customWidth="1"/>
    <col min="3585" max="3585" width="23.5703125" customWidth="1"/>
    <col min="3586" max="3586" width="54" customWidth="1"/>
    <col min="3587" max="3589" width="18.42578125" customWidth="1"/>
    <col min="3841" max="3841" width="23.5703125" customWidth="1"/>
    <col min="3842" max="3842" width="54" customWidth="1"/>
    <col min="3843" max="3845" width="18.42578125" customWidth="1"/>
    <col min="4097" max="4097" width="23.5703125" customWidth="1"/>
    <col min="4098" max="4098" width="54" customWidth="1"/>
    <col min="4099" max="4101" width="18.42578125" customWidth="1"/>
    <col min="4353" max="4353" width="23.5703125" customWidth="1"/>
    <col min="4354" max="4354" width="54" customWidth="1"/>
    <col min="4355" max="4357" width="18.42578125" customWidth="1"/>
    <col min="4609" max="4609" width="23.5703125" customWidth="1"/>
    <col min="4610" max="4610" width="54" customWidth="1"/>
    <col min="4611" max="4613" width="18.42578125" customWidth="1"/>
    <col min="4865" max="4865" width="23.5703125" customWidth="1"/>
    <col min="4866" max="4866" width="54" customWidth="1"/>
    <col min="4867" max="4869" width="18.42578125" customWidth="1"/>
    <col min="5121" max="5121" width="23.5703125" customWidth="1"/>
    <col min="5122" max="5122" width="54" customWidth="1"/>
    <col min="5123" max="5125" width="18.42578125" customWidth="1"/>
    <col min="5377" max="5377" width="23.5703125" customWidth="1"/>
    <col min="5378" max="5378" width="54" customWidth="1"/>
    <col min="5379" max="5381" width="18.42578125" customWidth="1"/>
    <col min="5633" max="5633" width="23.5703125" customWidth="1"/>
    <col min="5634" max="5634" width="54" customWidth="1"/>
    <col min="5635" max="5637" width="18.42578125" customWidth="1"/>
    <col min="5889" max="5889" width="23.5703125" customWidth="1"/>
    <col min="5890" max="5890" width="54" customWidth="1"/>
    <col min="5891" max="5893" width="18.42578125" customWidth="1"/>
    <col min="6145" max="6145" width="23.5703125" customWidth="1"/>
    <col min="6146" max="6146" width="54" customWidth="1"/>
    <col min="6147" max="6149" width="18.42578125" customWidth="1"/>
    <col min="6401" max="6401" width="23.5703125" customWidth="1"/>
    <col min="6402" max="6402" width="54" customWidth="1"/>
    <col min="6403" max="6405" width="18.42578125" customWidth="1"/>
    <col min="6657" max="6657" width="23.5703125" customWidth="1"/>
    <col min="6658" max="6658" width="54" customWidth="1"/>
    <col min="6659" max="6661" width="18.42578125" customWidth="1"/>
    <col min="6913" max="6913" width="23.5703125" customWidth="1"/>
    <col min="6914" max="6914" width="54" customWidth="1"/>
    <col min="6915" max="6917" width="18.42578125" customWidth="1"/>
    <col min="7169" max="7169" width="23.5703125" customWidth="1"/>
    <col min="7170" max="7170" width="54" customWidth="1"/>
    <col min="7171" max="7173" width="18.42578125" customWidth="1"/>
    <col min="7425" max="7425" width="23.5703125" customWidth="1"/>
    <col min="7426" max="7426" width="54" customWidth="1"/>
    <col min="7427" max="7429" width="18.42578125" customWidth="1"/>
    <col min="7681" max="7681" width="23.5703125" customWidth="1"/>
    <col min="7682" max="7682" width="54" customWidth="1"/>
    <col min="7683" max="7685" width="18.42578125" customWidth="1"/>
    <col min="7937" max="7937" width="23.5703125" customWidth="1"/>
    <col min="7938" max="7938" width="54" customWidth="1"/>
    <col min="7939" max="7941" width="18.42578125" customWidth="1"/>
    <col min="8193" max="8193" width="23.5703125" customWidth="1"/>
    <col min="8194" max="8194" width="54" customWidth="1"/>
    <col min="8195" max="8197" width="18.42578125" customWidth="1"/>
    <col min="8449" max="8449" width="23.5703125" customWidth="1"/>
    <col min="8450" max="8450" width="54" customWidth="1"/>
    <col min="8451" max="8453" width="18.42578125" customWidth="1"/>
    <col min="8705" max="8705" width="23.5703125" customWidth="1"/>
    <col min="8706" max="8706" width="54" customWidth="1"/>
    <col min="8707" max="8709" width="18.42578125" customWidth="1"/>
    <col min="8961" max="8961" width="23.5703125" customWidth="1"/>
    <col min="8962" max="8962" width="54" customWidth="1"/>
    <col min="8963" max="8965" width="18.42578125" customWidth="1"/>
    <col min="9217" max="9217" width="23.5703125" customWidth="1"/>
    <col min="9218" max="9218" width="54" customWidth="1"/>
    <col min="9219" max="9221" width="18.42578125" customWidth="1"/>
    <col min="9473" max="9473" width="23.5703125" customWidth="1"/>
    <col min="9474" max="9474" width="54" customWidth="1"/>
    <col min="9475" max="9477" width="18.42578125" customWidth="1"/>
    <col min="9729" max="9729" width="23.5703125" customWidth="1"/>
    <col min="9730" max="9730" width="54" customWidth="1"/>
    <col min="9731" max="9733" width="18.42578125" customWidth="1"/>
    <col min="9985" max="9985" width="23.5703125" customWidth="1"/>
    <col min="9986" max="9986" width="54" customWidth="1"/>
    <col min="9987" max="9989" width="18.42578125" customWidth="1"/>
    <col min="10241" max="10241" width="23.5703125" customWidth="1"/>
    <col min="10242" max="10242" width="54" customWidth="1"/>
    <col min="10243" max="10245" width="18.42578125" customWidth="1"/>
    <col min="10497" max="10497" width="23.5703125" customWidth="1"/>
    <col min="10498" max="10498" width="54" customWidth="1"/>
    <col min="10499" max="10501" width="18.42578125" customWidth="1"/>
    <col min="10753" max="10753" width="23.5703125" customWidth="1"/>
    <col min="10754" max="10754" width="54" customWidth="1"/>
    <col min="10755" max="10757" width="18.42578125" customWidth="1"/>
    <col min="11009" max="11009" width="23.5703125" customWidth="1"/>
    <col min="11010" max="11010" width="54" customWidth="1"/>
    <col min="11011" max="11013" width="18.42578125" customWidth="1"/>
    <col min="11265" max="11265" width="23.5703125" customWidth="1"/>
    <col min="11266" max="11266" width="54" customWidth="1"/>
    <col min="11267" max="11269" width="18.42578125" customWidth="1"/>
    <col min="11521" max="11521" width="23.5703125" customWidth="1"/>
    <col min="11522" max="11522" width="54" customWidth="1"/>
    <col min="11523" max="11525" width="18.42578125" customWidth="1"/>
    <col min="11777" max="11777" width="23.5703125" customWidth="1"/>
    <col min="11778" max="11778" width="54" customWidth="1"/>
    <col min="11779" max="11781" width="18.42578125" customWidth="1"/>
    <col min="12033" max="12033" width="23.5703125" customWidth="1"/>
    <col min="12034" max="12034" width="54" customWidth="1"/>
    <col min="12035" max="12037" width="18.42578125" customWidth="1"/>
    <col min="12289" max="12289" width="23.5703125" customWidth="1"/>
    <col min="12290" max="12290" width="54" customWidth="1"/>
    <col min="12291" max="12293" width="18.42578125" customWidth="1"/>
    <col min="12545" max="12545" width="23.5703125" customWidth="1"/>
    <col min="12546" max="12546" width="54" customWidth="1"/>
    <col min="12547" max="12549" width="18.42578125" customWidth="1"/>
    <col min="12801" max="12801" width="23.5703125" customWidth="1"/>
    <col min="12802" max="12802" width="54" customWidth="1"/>
    <col min="12803" max="12805" width="18.42578125" customWidth="1"/>
    <col min="13057" max="13057" width="23.5703125" customWidth="1"/>
    <col min="13058" max="13058" width="54" customWidth="1"/>
    <col min="13059" max="13061" width="18.42578125" customWidth="1"/>
    <col min="13313" max="13313" width="23.5703125" customWidth="1"/>
    <col min="13314" max="13314" width="54" customWidth="1"/>
    <col min="13315" max="13317" width="18.42578125" customWidth="1"/>
    <col min="13569" max="13569" width="23.5703125" customWidth="1"/>
    <col min="13570" max="13570" width="54" customWidth="1"/>
    <col min="13571" max="13573" width="18.42578125" customWidth="1"/>
    <col min="13825" max="13825" width="23.5703125" customWidth="1"/>
    <col min="13826" max="13826" width="54" customWidth="1"/>
    <col min="13827" max="13829" width="18.42578125" customWidth="1"/>
    <col min="14081" max="14081" width="23.5703125" customWidth="1"/>
    <col min="14082" max="14082" width="54" customWidth="1"/>
    <col min="14083" max="14085" width="18.42578125" customWidth="1"/>
    <col min="14337" max="14337" width="23.5703125" customWidth="1"/>
    <col min="14338" max="14338" width="54" customWidth="1"/>
    <col min="14339" max="14341" width="18.42578125" customWidth="1"/>
    <col min="14593" max="14593" width="23.5703125" customWidth="1"/>
    <col min="14594" max="14594" width="54" customWidth="1"/>
    <col min="14595" max="14597" width="18.42578125" customWidth="1"/>
    <col min="14849" max="14849" width="23.5703125" customWidth="1"/>
    <col min="14850" max="14850" width="54" customWidth="1"/>
    <col min="14851" max="14853" width="18.42578125" customWidth="1"/>
    <col min="15105" max="15105" width="23.5703125" customWidth="1"/>
    <col min="15106" max="15106" width="54" customWidth="1"/>
    <col min="15107" max="15109" width="18.42578125" customWidth="1"/>
    <col min="15361" max="15361" width="23.5703125" customWidth="1"/>
    <col min="15362" max="15362" width="54" customWidth="1"/>
    <col min="15363" max="15365" width="18.42578125" customWidth="1"/>
    <col min="15617" max="15617" width="23.5703125" customWidth="1"/>
    <col min="15618" max="15618" width="54" customWidth="1"/>
    <col min="15619" max="15621" width="18.42578125" customWidth="1"/>
    <col min="15873" max="15873" width="23.5703125" customWidth="1"/>
    <col min="15874" max="15874" width="54" customWidth="1"/>
    <col min="15875" max="15877" width="18.42578125" customWidth="1"/>
    <col min="16129" max="16129" width="23.5703125" customWidth="1"/>
    <col min="16130" max="16130" width="54" customWidth="1"/>
    <col min="16131" max="16133" width="18.42578125" customWidth="1"/>
  </cols>
  <sheetData>
    <row r="1" spans="1:5">
      <c r="A1" s="1"/>
      <c r="B1" s="1"/>
      <c r="C1" s="540"/>
      <c r="D1" s="540"/>
      <c r="E1" s="540"/>
    </row>
    <row r="2" spans="1:5">
      <c r="A2" s="1"/>
      <c r="B2" s="1"/>
      <c r="C2" s="540" t="s">
        <v>19</v>
      </c>
      <c r="D2" s="540"/>
      <c r="E2" s="540"/>
    </row>
    <row r="3" spans="1:5">
      <c r="A3" s="1"/>
      <c r="B3" s="1"/>
      <c r="C3" s="540" t="s">
        <v>1</v>
      </c>
      <c r="D3" s="540"/>
      <c r="E3" s="540"/>
    </row>
    <row r="4" spans="1:5">
      <c r="A4" s="1"/>
      <c r="B4" s="1"/>
      <c r="C4" s="540" t="s">
        <v>2</v>
      </c>
      <c r="D4" s="540"/>
      <c r="E4" s="540"/>
    </row>
    <row r="5" spans="1:5">
      <c r="A5" s="1"/>
      <c r="B5" s="1"/>
      <c r="C5" s="540" t="s">
        <v>3</v>
      </c>
      <c r="D5" s="540"/>
      <c r="E5" s="540"/>
    </row>
    <row r="6" spans="1:5">
      <c r="A6" s="1"/>
      <c r="B6" s="1"/>
      <c r="C6" s="540" t="s">
        <v>4</v>
      </c>
      <c r="D6" s="540"/>
      <c r="E6" s="540"/>
    </row>
    <row r="7" spans="1:5">
      <c r="B7" s="1"/>
      <c r="C7" s="540" t="s">
        <v>461</v>
      </c>
      <c r="D7" s="540"/>
      <c r="E7" s="540"/>
    </row>
    <row r="8" spans="1:5">
      <c r="B8" s="1"/>
      <c r="C8" s="540"/>
      <c r="D8" s="540"/>
      <c r="E8" s="540"/>
    </row>
    <row r="9" spans="1:5">
      <c r="A9" s="295"/>
      <c r="B9" s="3"/>
      <c r="C9" s="549"/>
      <c r="D9" s="549"/>
      <c r="E9" s="549"/>
    </row>
    <row r="10" spans="1:5" ht="18.75" customHeight="1">
      <c r="A10" s="551" t="s">
        <v>20</v>
      </c>
      <c r="B10" s="551"/>
      <c r="C10" s="551"/>
      <c r="D10" s="551"/>
      <c r="E10" s="551"/>
    </row>
    <row r="11" spans="1:5" ht="12.75" customHeight="1">
      <c r="A11" s="551"/>
      <c r="B11" s="551"/>
      <c r="C11" s="551"/>
      <c r="D11" s="551"/>
      <c r="E11" s="551"/>
    </row>
    <row r="12" spans="1:5" ht="29.25" customHeight="1">
      <c r="A12" s="551"/>
      <c r="B12" s="551"/>
      <c r="C12" s="551"/>
      <c r="D12" s="551"/>
      <c r="E12" s="551"/>
    </row>
    <row r="13" spans="1:5" ht="14.25">
      <c r="A13" s="546" t="s">
        <v>6</v>
      </c>
      <c r="B13" s="547" t="s">
        <v>21</v>
      </c>
      <c r="C13" s="550" t="s">
        <v>22</v>
      </c>
      <c r="D13" s="550"/>
      <c r="E13" s="550"/>
    </row>
    <row r="14" spans="1:5">
      <c r="A14" s="546"/>
      <c r="B14" s="547"/>
      <c r="C14" s="548" t="s">
        <v>9</v>
      </c>
      <c r="D14" s="548" t="s">
        <v>10</v>
      </c>
      <c r="E14" s="548" t="s">
        <v>11</v>
      </c>
    </row>
    <row r="15" spans="1:5">
      <c r="A15" s="546"/>
      <c r="B15" s="547"/>
      <c r="C15" s="548"/>
      <c r="D15" s="548"/>
      <c r="E15" s="548"/>
    </row>
    <row r="16" spans="1:5" ht="28.5">
      <c r="A16" s="317" t="s">
        <v>23</v>
      </c>
      <c r="B16" s="318" t="s">
        <v>24</v>
      </c>
      <c r="C16" s="319">
        <f>C17+C19+C21+C23+C26+C29</f>
        <v>9785.4</v>
      </c>
      <c r="D16" s="319">
        <f t="shared" ref="D16:E16" si="0">D17+D19+D21+D23+D26</f>
        <v>7251.7</v>
      </c>
      <c r="E16" s="319">
        <f t="shared" si="0"/>
        <v>7576.5</v>
      </c>
    </row>
    <row r="17" spans="1:8" ht="28.5">
      <c r="A17" s="317" t="s">
        <v>25</v>
      </c>
      <c r="B17" s="318" t="s">
        <v>26</v>
      </c>
      <c r="C17" s="319">
        <f>C18</f>
        <v>2358</v>
      </c>
      <c r="D17" s="319">
        <f t="shared" ref="D17:E17" si="1">D18</f>
        <v>2506.5</v>
      </c>
      <c r="E17" s="319">
        <f t="shared" si="1"/>
        <v>2669.4</v>
      </c>
    </row>
    <row r="18" spans="1:8" ht="15.75">
      <c r="A18" s="320" t="s">
        <v>27</v>
      </c>
      <c r="B18" s="321" t="s">
        <v>28</v>
      </c>
      <c r="C18" s="511">
        <v>2358</v>
      </c>
      <c r="D18" s="322">
        <v>2506.5</v>
      </c>
      <c r="E18" s="322">
        <v>2669.4</v>
      </c>
    </row>
    <row r="19" spans="1:8" ht="42.75">
      <c r="A19" s="317" t="s">
        <v>29</v>
      </c>
      <c r="B19" s="318" t="s">
        <v>30</v>
      </c>
      <c r="C19" s="319">
        <f>C20</f>
        <v>1222.8</v>
      </c>
      <c r="D19" s="319">
        <f t="shared" ref="D19:E19" si="2">D20</f>
        <v>1248.5</v>
      </c>
      <c r="E19" s="319">
        <f t="shared" si="2"/>
        <v>1276</v>
      </c>
    </row>
    <row r="20" spans="1:8" ht="30">
      <c r="A20" s="320" t="s">
        <v>31</v>
      </c>
      <c r="B20" s="321" t="s">
        <v>32</v>
      </c>
      <c r="C20" s="322">
        <v>1222.8</v>
      </c>
      <c r="D20" s="322">
        <v>1248.5</v>
      </c>
      <c r="E20" s="322">
        <v>1276</v>
      </c>
    </row>
    <row r="21" spans="1:8" s="2" customFormat="1" ht="28.5">
      <c r="A21" s="317" t="s">
        <v>33</v>
      </c>
      <c r="B21" s="318" t="s">
        <v>34</v>
      </c>
      <c r="C21" s="319">
        <f>C22</f>
        <v>8</v>
      </c>
      <c r="D21" s="319">
        <f t="shared" ref="D21:E21" si="3">D22</f>
        <v>8</v>
      </c>
      <c r="E21" s="319">
        <f t="shared" si="3"/>
        <v>8</v>
      </c>
    </row>
    <row r="22" spans="1:8" ht="15.75">
      <c r="A22" s="320" t="s">
        <v>35</v>
      </c>
      <c r="B22" s="321" t="s">
        <v>36</v>
      </c>
      <c r="C22" s="322">
        <v>8</v>
      </c>
      <c r="D22" s="322">
        <v>8</v>
      </c>
      <c r="E22" s="322">
        <v>8</v>
      </c>
    </row>
    <row r="23" spans="1:8" s="2" customFormat="1" ht="28.5">
      <c r="A23" s="317" t="s">
        <v>37</v>
      </c>
      <c r="B23" s="318" t="s">
        <v>38</v>
      </c>
      <c r="C23" s="319">
        <f>C24+C25</f>
        <v>3699.2</v>
      </c>
      <c r="D23" s="319">
        <f t="shared" ref="D23:E23" si="4">D24+D25</f>
        <v>2850</v>
      </c>
      <c r="E23" s="319">
        <f t="shared" si="4"/>
        <v>2967.2</v>
      </c>
    </row>
    <row r="24" spans="1:8" ht="15.75">
      <c r="A24" s="320" t="s">
        <v>39</v>
      </c>
      <c r="B24" s="321" t="s">
        <v>40</v>
      </c>
      <c r="C24" s="322">
        <v>157</v>
      </c>
      <c r="D24" s="322">
        <v>159</v>
      </c>
      <c r="E24" s="322">
        <v>160</v>
      </c>
    </row>
    <row r="25" spans="1:8" ht="15.75">
      <c r="A25" s="320" t="s">
        <v>41</v>
      </c>
      <c r="B25" s="321" t="s">
        <v>42</v>
      </c>
      <c r="C25" s="510">
        <v>3542.2</v>
      </c>
      <c r="D25" s="322">
        <v>2691</v>
      </c>
      <c r="E25" s="510">
        <v>2807.2</v>
      </c>
    </row>
    <row r="26" spans="1:8" ht="42.75">
      <c r="A26" s="317" t="s">
        <v>43</v>
      </c>
      <c r="B26" s="318" t="s">
        <v>44</v>
      </c>
      <c r="C26" s="319">
        <f>C27+C28</f>
        <v>622</v>
      </c>
      <c r="D26" s="319">
        <f t="shared" ref="D26:E26" si="5">D27+D28</f>
        <v>638.70000000000005</v>
      </c>
      <c r="E26" s="319">
        <f t="shared" si="5"/>
        <v>655.90000000000009</v>
      </c>
    </row>
    <row r="27" spans="1:8" ht="90">
      <c r="A27" s="320" t="s">
        <v>45</v>
      </c>
      <c r="B27" s="323" t="s">
        <v>46</v>
      </c>
      <c r="C27" s="322">
        <v>250.5</v>
      </c>
      <c r="D27" s="322">
        <v>263.3</v>
      </c>
      <c r="E27" s="322">
        <v>275.8</v>
      </c>
      <c r="H27" s="324"/>
    </row>
    <row r="28" spans="1:8" ht="90">
      <c r="A28" s="320" t="s">
        <v>47</v>
      </c>
      <c r="B28" s="323" t="s">
        <v>48</v>
      </c>
      <c r="C28" s="322">
        <v>371.5</v>
      </c>
      <c r="D28" s="322">
        <v>375.4</v>
      </c>
      <c r="E28" s="322">
        <v>380.1</v>
      </c>
    </row>
    <row r="29" spans="1:8" ht="28.5">
      <c r="A29" s="320" t="s">
        <v>49</v>
      </c>
      <c r="B29" s="325" t="s">
        <v>50</v>
      </c>
      <c r="C29" s="319">
        <f>C30</f>
        <v>1875.4</v>
      </c>
      <c r="D29" s="319">
        <f t="shared" ref="D29:E29" si="6">D30</f>
        <v>0</v>
      </c>
      <c r="E29" s="319">
        <f t="shared" si="6"/>
        <v>0</v>
      </c>
    </row>
    <row r="30" spans="1:8" ht="90">
      <c r="A30" s="320" t="s">
        <v>51</v>
      </c>
      <c r="B30" s="323" t="s">
        <v>52</v>
      </c>
      <c r="C30" s="322">
        <v>1875.4</v>
      </c>
      <c r="D30" s="322">
        <v>0</v>
      </c>
      <c r="E30" s="322">
        <v>0</v>
      </c>
    </row>
    <row r="31" spans="1:8" ht="28.5">
      <c r="A31" s="317" t="s">
        <v>53</v>
      </c>
      <c r="B31" s="318" t="s">
        <v>54</v>
      </c>
      <c r="C31" s="319">
        <f>C32</f>
        <v>14524.3</v>
      </c>
      <c r="D31" s="319">
        <f t="shared" ref="D31:E31" si="7">D32</f>
        <v>8653.6</v>
      </c>
      <c r="E31" s="319">
        <f t="shared" si="7"/>
        <v>8795.5</v>
      </c>
    </row>
    <row r="32" spans="1:8" ht="42.75">
      <c r="A32" s="317" t="s">
        <v>55</v>
      </c>
      <c r="B32" s="318" t="s">
        <v>56</v>
      </c>
      <c r="C32" s="319">
        <f>C33+C35+C38</f>
        <v>14524.3</v>
      </c>
      <c r="D32" s="319">
        <f t="shared" ref="D32:E32" si="8">D33+D35+D38</f>
        <v>8653.6</v>
      </c>
      <c r="E32" s="319">
        <f t="shared" si="8"/>
        <v>8795.5</v>
      </c>
    </row>
    <row r="33" spans="1:12" ht="28.5">
      <c r="A33" s="317" t="s">
        <v>57</v>
      </c>
      <c r="B33" s="318" t="s">
        <v>58</v>
      </c>
      <c r="C33" s="319">
        <f>C34</f>
        <v>11075.5</v>
      </c>
      <c r="D33" s="319">
        <f t="shared" ref="D33:E33" si="9">D34</f>
        <v>8653.6</v>
      </c>
      <c r="E33" s="319">
        <f t="shared" si="9"/>
        <v>7968.4</v>
      </c>
    </row>
    <row r="34" spans="1:12" ht="45">
      <c r="A34" s="320" t="s">
        <v>59</v>
      </c>
      <c r="B34" s="321" t="s">
        <v>60</v>
      </c>
      <c r="C34" s="322">
        <v>11075.5</v>
      </c>
      <c r="D34" s="322">
        <v>8653.6</v>
      </c>
      <c r="E34" s="322">
        <v>7968.4</v>
      </c>
    </row>
    <row r="35" spans="1:12" ht="28.5">
      <c r="A35" s="317" t="s">
        <v>61</v>
      </c>
      <c r="B35" s="318" t="s">
        <v>62</v>
      </c>
      <c r="C35" s="319">
        <f>C36+C37</f>
        <v>3230.5</v>
      </c>
      <c r="D35" s="319">
        <f t="shared" ref="D35:E35" si="10">D36+D37</f>
        <v>0</v>
      </c>
      <c r="E35" s="319">
        <f t="shared" si="10"/>
        <v>827.1</v>
      </c>
    </row>
    <row r="36" spans="1:12" ht="15.75">
      <c r="A36" s="320" t="s">
        <v>63</v>
      </c>
      <c r="B36" s="321" t="s">
        <v>64</v>
      </c>
      <c r="C36" s="510">
        <v>3230.5</v>
      </c>
      <c r="D36" s="322">
        <v>0</v>
      </c>
      <c r="E36" s="322">
        <v>0</v>
      </c>
      <c r="F36" s="326"/>
      <c r="G36" s="544"/>
      <c r="H36" s="544"/>
    </row>
    <row r="37" spans="1:12" ht="76.5">
      <c r="A37" s="308" t="s">
        <v>84</v>
      </c>
      <c r="B37" s="309" t="s">
        <v>85</v>
      </c>
      <c r="C37" s="310"/>
      <c r="D37" s="310"/>
      <c r="E37" s="512">
        <v>827.1</v>
      </c>
      <c r="F37" s="509"/>
      <c r="G37" s="507"/>
      <c r="H37" s="507"/>
    </row>
    <row r="38" spans="1:12" ht="28.5">
      <c r="A38" s="317" t="s">
        <v>65</v>
      </c>
      <c r="B38" s="318" t="s">
        <v>66</v>
      </c>
      <c r="C38" s="319">
        <f>C39+C40</f>
        <v>218.3</v>
      </c>
      <c r="D38" s="319">
        <f t="shared" ref="D38:E38" si="11">D39+D40</f>
        <v>0</v>
      </c>
      <c r="E38" s="319">
        <f t="shared" si="11"/>
        <v>0</v>
      </c>
    </row>
    <row r="39" spans="1:12" ht="45">
      <c r="A39" s="320" t="s">
        <v>67</v>
      </c>
      <c r="B39" s="321" t="s">
        <v>68</v>
      </c>
      <c r="C39" s="510">
        <v>3.5</v>
      </c>
      <c r="D39" s="322"/>
      <c r="E39" s="322"/>
    </row>
    <row r="40" spans="1:12" ht="45">
      <c r="A40" s="320" t="s">
        <v>69</v>
      </c>
      <c r="B40" s="321" t="s">
        <v>70</v>
      </c>
      <c r="C40" s="510">
        <v>214.8</v>
      </c>
      <c r="D40" s="322"/>
      <c r="E40" s="322"/>
    </row>
    <row r="41" spans="1:12" ht="15.75">
      <c r="A41" s="316"/>
      <c r="B41" s="316"/>
      <c r="C41" s="513">
        <f>C31+C16</f>
        <v>24309.699999999997</v>
      </c>
      <c r="D41" s="327">
        <f t="shared" ref="D41:E41" si="12">D31+D16</f>
        <v>15905.3</v>
      </c>
      <c r="E41" s="327">
        <f t="shared" si="12"/>
        <v>16372</v>
      </c>
      <c r="K41" s="545"/>
      <c r="L41" s="545"/>
    </row>
    <row r="42" spans="1:12" ht="18.75">
      <c r="A42" s="328"/>
      <c r="C42" s="299"/>
    </row>
    <row r="43" spans="1:12" ht="18.75">
      <c r="A43" s="528"/>
      <c r="B43" s="528"/>
      <c r="C43" s="329"/>
    </row>
    <row r="44" spans="1:12" ht="18.75">
      <c r="A44" s="514"/>
      <c r="B44" s="518"/>
      <c r="C44" s="515"/>
    </row>
    <row r="45" spans="1:12" ht="18.75">
      <c r="A45" s="514"/>
      <c r="B45" s="518"/>
      <c r="C45" s="519"/>
      <c r="D45" s="516"/>
    </row>
    <row r="46" spans="1:12" ht="18.75">
      <c r="A46" s="514"/>
      <c r="C46" s="519"/>
    </row>
    <row r="47" spans="1:12" ht="11.25" customHeight="1">
      <c r="A47" s="514"/>
      <c r="C47" s="519"/>
    </row>
    <row r="48" spans="1:12" ht="44.25" customHeight="1">
      <c r="A48" s="514"/>
      <c r="C48" s="519"/>
      <c r="D48" s="517"/>
    </row>
    <row r="49" spans="1:5" ht="18.75">
      <c r="A49" s="514"/>
      <c r="C49" s="519"/>
      <c r="D49" s="516"/>
    </row>
    <row r="50" spans="1:5" ht="18.75">
      <c r="A50" s="514"/>
      <c r="C50" s="519"/>
      <c r="D50" s="516"/>
    </row>
    <row r="52" spans="1:5" ht="15">
      <c r="A52" s="520"/>
      <c r="B52" s="520"/>
      <c r="C52" s="521"/>
      <c r="D52" s="522"/>
    </row>
    <row r="54" spans="1:5" ht="15">
      <c r="A54" s="520"/>
      <c r="B54" s="520"/>
      <c r="C54" s="520"/>
      <c r="D54" s="522"/>
    </row>
    <row r="56" spans="1:5" ht="15">
      <c r="A56" s="520"/>
      <c r="B56" s="520"/>
      <c r="C56" s="520"/>
      <c r="D56" s="526"/>
      <c r="E56" s="527"/>
    </row>
    <row r="58" spans="1:5" ht="15.75">
      <c r="A58" s="523"/>
      <c r="B58" s="523"/>
      <c r="C58" s="524"/>
      <c r="D58" s="525"/>
    </row>
    <row r="61" spans="1:5">
      <c r="B61" s="309"/>
      <c r="C61" s="315"/>
      <c r="D61" s="516"/>
    </row>
    <row r="63" spans="1:5" ht="15.75">
      <c r="A63" s="523"/>
      <c r="B63" s="523"/>
      <c r="C63" s="524"/>
      <c r="D63" s="525"/>
    </row>
  </sheetData>
  <mergeCells count="18">
    <mergeCell ref="C1:E1"/>
    <mergeCell ref="C2:E2"/>
    <mergeCell ref="C3:E3"/>
    <mergeCell ref="C4:E4"/>
    <mergeCell ref="C5:E5"/>
    <mergeCell ref="C6:E6"/>
    <mergeCell ref="C7:E7"/>
    <mergeCell ref="C8:E8"/>
    <mergeCell ref="C9:E9"/>
    <mergeCell ref="C13:E13"/>
    <mergeCell ref="A10:E12"/>
    <mergeCell ref="G36:H36"/>
    <mergeCell ref="K41:L41"/>
    <mergeCell ref="A13:A15"/>
    <mergeCell ref="B13:B15"/>
    <mergeCell ref="C14:C15"/>
    <mergeCell ref="D14:D15"/>
    <mergeCell ref="E14:E15"/>
  </mergeCells>
  <pageMargins left="0.78740157480314998" right="0.39370078740157499" top="0.39370078740157499" bottom="0.23622047244094499" header="0.511811023622047" footer="0.31496062992126"/>
  <pageSetup paperSize="9" scale="6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35"/>
    <pageSetUpPr fitToPage="1"/>
  </sheetPr>
  <dimension ref="A1:E25"/>
  <sheetViews>
    <sheetView view="pageBreakPreview" topLeftCell="A6" zoomScaleNormal="100" workbookViewId="0">
      <selection sqref="A1:E25"/>
    </sheetView>
  </sheetViews>
  <sheetFormatPr defaultColWidth="9" defaultRowHeight="12.75"/>
  <cols>
    <col min="1" max="1" width="23.5703125" customWidth="1"/>
    <col min="2" max="2" width="55.7109375" customWidth="1"/>
    <col min="3" max="3" width="11.140625" customWidth="1"/>
    <col min="4" max="4" width="11.5703125" customWidth="1"/>
    <col min="5" max="5" width="10.85546875" customWidth="1"/>
    <col min="257" max="257" width="23.5703125" customWidth="1"/>
    <col min="258" max="258" width="55.7109375" customWidth="1"/>
    <col min="259" max="259" width="11.140625" customWidth="1"/>
    <col min="260" max="260" width="11.5703125" customWidth="1"/>
    <col min="261" max="261" width="10.85546875" customWidth="1"/>
    <col min="513" max="513" width="23.5703125" customWidth="1"/>
    <col min="514" max="514" width="55.7109375" customWidth="1"/>
    <col min="515" max="515" width="11.140625" customWidth="1"/>
    <col min="516" max="516" width="11.5703125" customWidth="1"/>
    <col min="517" max="517" width="10.85546875" customWidth="1"/>
    <col min="769" max="769" width="23.5703125" customWidth="1"/>
    <col min="770" max="770" width="55.7109375" customWidth="1"/>
    <col min="771" max="771" width="11.140625" customWidth="1"/>
    <col min="772" max="772" width="11.5703125" customWidth="1"/>
    <col min="773" max="773" width="10.85546875" customWidth="1"/>
    <col min="1025" max="1025" width="23.5703125" customWidth="1"/>
    <col min="1026" max="1026" width="55.7109375" customWidth="1"/>
    <col min="1027" max="1027" width="11.140625" customWidth="1"/>
    <col min="1028" max="1028" width="11.5703125" customWidth="1"/>
    <col min="1029" max="1029" width="10.85546875" customWidth="1"/>
    <col min="1281" max="1281" width="23.5703125" customWidth="1"/>
    <col min="1282" max="1282" width="55.7109375" customWidth="1"/>
    <col min="1283" max="1283" width="11.140625" customWidth="1"/>
    <col min="1284" max="1284" width="11.5703125" customWidth="1"/>
    <col min="1285" max="1285" width="10.85546875" customWidth="1"/>
    <col min="1537" max="1537" width="23.5703125" customWidth="1"/>
    <col min="1538" max="1538" width="55.7109375" customWidth="1"/>
    <col min="1539" max="1539" width="11.140625" customWidth="1"/>
    <col min="1540" max="1540" width="11.5703125" customWidth="1"/>
    <col min="1541" max="1541" width="10.85546875" customWidth="1"/>
    <col min="1793" max="1793" width="23.5703125" customWidth="1"/>
    <col min="1794" max="1794" width="55.7109375" customWidth="1"/>
    <col min="1795" max="1795" width="11.140625" customWidth="1"/>
    <col min="1796" max="1796" width="11.5703125" customWidth="1"/>
    <col min="1797" max="1797" width="10.85546875" customWidth="1"/>
    <col min="2049" max="2049" width="23.5703125" customWidth="1"/>
    <col min="2050" max="2050" width="55.7109375" customWidth="1"/>
    <col min="2051" max="2051" width="11.140625" customWidth="1"/>
    <col min="2052" max="2052" width="11.5703125" customWidth="1"/>
    <col min="2053" max="2053" width="10.85546875" customWidth="1"/>
    <col min="2305" max="2305" width="23.5703125" customWidth="1"/>
    <col min="2306" max="2306" width="55.7109375" customWidth="1"/>
    <col min="2307" max="2307" width="11.140625" customWidth="1"/>
    <col min="2308" max="2308" width="11.5703125" customWidth="1"/>
    <col min="2309" max="2309" width="10.85546875" customWidth="1"/>
    <col min="2561" max="2561" width="23.5703125" customWidth="1"/>
    <col min="2562" max="2562" width="55.7109375" customWidth="1"/>
    <col min="2563" max="2563" width="11.140625" customWidth="1"/>
    <col min="2564" max="2564" width="11.5703125" customWidth="1"/>
    <col min="2565" max="2565" width="10.85546875" customWidth="1"/>
    <col min="2817" max="2817" width="23.5703125" customWidth="1"/>
    <col min="2818" max="2818" width="55.7109375" customWidth="1"/>
    <col min="2819" max="2819" width="11.140625" customWidth="1"/>
    <col min="2820" max="2820" width="11.5703125" customWidth="1"/>
    <col min="2821" max="2821" width="10.85546875" customWidth="1"/>
    <col min="3073" max="3073" width="23.5703125" customWidth="1"/>
    <col min="3074" max="3074" width="55.7109375" customWidth="1"/>
    <col min="3075" max="3075" width="11.140625" customWidth="1"/>
    <col min="3076" max="3076" width="11.5703125" customWidth="1"/>
    <col min="3077" max="3077" width="10.85546875" customWidth="1"/>
    <col min="3329" max="3329" width="23.5703125" customWidth="1"/>
    <col min="3330" max="3330" width="55.7109375" customWidth="1"/>
    <col min="3331" max="3331" width="11.140625" customWidth="1"/>
    <col min="3332" max="3332" width="11.5703125" customWidth="1"/>
    <col min="3333" max="3333" width="10.85546875" customWidth="1"/>
    <col min="3585" max="3585" width="23.5703125" customWidth="1"/>
    <col min="3586" max="3586" width="55.7109375" customWidth="1"/>
    <col min="3587" max="3587" width="11.140625" customWidth="1"/>
    <col min="3588" max="3588" width="11.5703125" customWidth="1"/>
    <col min="3589" max="3589" width="10.85546875" customWidth="1"/>
    <col min="3841" max="3841" width="23.5703125" customWidth="1"/>
    <col min="3842" max="3842" width="55.7109375" customWidth="1"/>
    <col min="3843" max="3843" width="11.140625" customWidth="1"/>
    <col min="3844" max="3844" width="11.5703125" customWidth="1"/>
    <col min="3845" max="3845" width="10.85546875" customWidth="1"/>
    <col min="4097" max="4097" width="23.5703125" customWidth="1"/>
    <col min="4098" max="4098" width="55.7109375" customWidth="1"/>
    <col min="4099" max="4099" width="11.140625" customWidth="1"/>
    <col min="4100" max="4100" width="11.5703125" customWidth="1"/>
    <col min="4101" max="4101" width="10.85546875" customWidth="1"/>
    <col min="4353" max="4353" width="23.5703125" customWidth="1"/>
    <col min="4354" max="4354" width="55.7109375" customWidth="1"/>
    <col min="4355" max="4355" width="11.140625" customWidth="1"/>
    <col min="4356" max="4356" width="11.5703125" customWidth="1"/>
    <col min="4357" max="4357" width="10.85546875" customWidth="1"/>
    <col min="4609" max="4609" width="23.5703125" customWidth="1"/>
    <col min="4610" max="4610" width="55.7109375" customWidth="1"/>
    <col min="4611" max="4611" width="11.140625" customWidth="1"/>
    <col min="4612" max="4612" width="11.5703125" customWidth="1"/>
    <col min="4613" max="4613" width="10.85546875" customWidth="1"/>
    <col min="4865" max="4865" width="23.5703125" customWidth="1"/>
    <col min="4866" max="4866" width="55.7109375" customWidth="1"/>
    <col min="4867" max="4867" width="11.140625" customWidth="1"/>
    <col min="4868" max="4868" width="11.5703125" customWidth="1"/>
    <col min="4869" max="4869" width="10.85546875" customWidth="1"/>
    <col min="5121" max="5121" width="23.5703125" customWidth="1"/>
    <col min="5122" max="5122" width="55.7109375" customWidth="1"/>
    <col min="5123" max="5123" width="11.140625" customWidth="1"/>
    <col min="5124" max="5124" width="11.5703125" customWidth="1"/>
    <col min="5125" max="5125" width="10.85546875" customWidth="1"/>
    <col min="5377" max="5377" width="23.5703125" customWidth="1"/>
    <col min="5378" max="5378" width="55.7109375" customWidth="1"/>
    <col min="5379" max="5379" width="11.140625" customWidth="1"/>
    <col min="5380" max="5380" width="11.5703125" customWidth="1"/>
    <col min="5381" max="5381" width="10.85546875" customWidth="1"/>
    <col min="5633" max="5633" width="23.5703125" customWidth="1"/>
    <col min="5634" max="5634" width="55.7109375" customWidth="1"/>
    <col min="5635" max="5635" width="11.140625" customWidth="1"/>
    <col min="5636" max="5636" width="11.5703125" customWidth="1"/>
    <col min="5637" max="5637" width="10.85546875" customWidth="1"/>
    <col min="5889" max="5889" width="23.5703125" customWidth="1"/>
    <col min="5890" max="5890" width="55.7109375" customWidth="1"/>
    <col min="5891" max="5891" width="11.140625" customWidth="1"/>
    <col min="5892" max="5892" width="11.5703125" customWidth="1"/>
    <col min="5893" max="5893" width="10.85546875" customWidth="1"/>
    <col min="6145" max="6145" width="23.5703125" customWidth="1"/>
    <col min="6146" max="6146" width="55.7109375" customWidth="1"/>
    <col min="6147" max="6147" width="11.140625" customWidth="1"/>
    <col min="6148" max="6148" width="11.5703125" customWidth="1"/>
    <col min="6149" max="6149" width="10.85546875" customWidth="1"/>
    <col min="6401" max="6401" width="23.5703125" customWidth="1"/>
    <col min="6402" max="6402" width="55.7109375" customWidth="1"/>
    <col min="6403" max="6403" width="11.140625" customWidth="1"/>
    <col min="6404" max="6404" width="11.5703125" customWidth="1"/>
    <col min="6405" max="6405" width="10.85546875" customWidth="1"/>
    <col min="6657" max="6657" width="23.5703125" customWidth="1"/>
    <col min="6658" max="6658" width="55.7109375" customWidth="1"/>
    <col min="6659" max="6659" width="11.140625" customWidth="1"/>
    <col min="6660" max="6660" width="11.5703125" customWidth="1"/>
    <col min="6661" max="6661" width="10.85546875" customWidth="1"/>
    <col min="6913" max="6913" width="23.5703125" customWidth="1"/>
    <col min="6914" max="6914" width="55.7109375" customWidth="1"/>
    <col min="6915" max="6915" width="11.140625" customWidth="1"/>
    <col min="6916" max="6916" width="11.5703125" customWidth="1"/>
    <col min="6917" max="6917" width="10.85546875" customWidth="1"/>
    <col min="7169" max="7169" width="23.5703125" customWidth="1"/>
    <col min="7170" max="7170" width="55.7109375" customWidth="1"/>
    <col min="7171" max="7171" width="11.140625" customWidth="1"/>
    <col min="7172" max="7172" width="11.5703125" customWidth="1"/>
    <col min="7173" max="7173" width="10.85546875" customWidth="1"/>
    <col min="7425" max="7425" width="23.5703125" customWidth="1"/>
    <col min="7426" max="7426" width="55.7109375" customWidth="1"/>
    <col min="7427" max="7427" width="11.140625" customWidth="1"/>
    <col min="7428" max="7428" width="11.5703125" customWidth="1"/>
    <col min="7429" max="7429" width="10.85546875" customWidth="1"/>
    <col min="7681" max="7681" width="23.5703125" customWidth="1"/>
    <col min="7682" max="7682" width="55.7109375" customWidth="1"/>
    <col min="7683" max="7683" width="11.140625" customWidth="1"/>
    <col min="7684" max="7684" width="11.5703125" customWidth="1"/>
    <col min="7685" max="7685" width="10.85546875" customWidth="1"/>
    <col min="7937" max="7937" width="23.5703125" customWidth="1"/>
    <col min="7938" max="7938" width="55.7109375" customWidth="1"/>
    <col min="7939" max="7939" width="11.140625" customWidth="1"/>
    <col min="7940" max="7940" width="11.5703125" customWidth="1"/>
    <col min="7941" max="7941" width="10.85546875" customWidth="1"/>
    <col min="8193" max="8193" width="23.5703125" customWidth="1"/>
    <col min="8194" max="8194" width="55.7109375" customWidth="1"/>
    <col min="8195" max="8195" width="11.140625" customWidth="1"/>
    <col min="8196" max="8196" width="11.5703125" customWidth="1"/>
    <col min="8197" max="8197" width="10.85546875" customWidth="1"/>
    <col min="8449" max="8449" width="23.5703125" customWidth="1"/>
    <col min="8450" max="8450" width="55.7109375" customWidth="1"/>
    <col min="8451" max="8451" width="11.140625" customWidth="1"/>
    <col min="8452" max="8452" width="11.5703125" customWidth="1"/>
    <col min="8453" max="8453" width="10.85546875" customWidth="1"/>
    <col min="8705" max="8705" width="23.5703125" customWidth="1"/>
    <col min="8706" max="8706" width="55.7109375" customWidth="1"/>
    <col min="8707" max="8707" width="11.140625" customWidth="1"/>
    <col min="8708" max="8708" width="11.5703125" customWidth="1"/>
    <col min="8709" max="8709" width="10.85546875" customWidth="1"/>
    <col min="8961" max="8961" width="23.5703125" customWidth="1"/>
    <col min="8962" max="8962" width="55.7109375" customWidth="1"/>
    <col min="8963" max="8963" width="11.140625" customWidth="1"/>
    <col min="8964" max="8964" width="11.5703125" customWidth="1"/>
    <col min="8965" max="8965" width="10.85546875" customWidth="1"/>
    <col min="9217" max="9217" width="23.5703125" customWidth="1"/>
    <col min="9218" max="9218" width="55.7109375" customWidth="1"/>
    <col min="9219" max="9219" width="11.140625" customWidth="1"/>
    <col min="9220" max="9220" width="11.5703125" customWidth="1"/>
    <col min="9221" max="9221" width="10.85546875" customWidth="1"/>
    <col min="9473" max="9473" width="23.5703125" customWidth="1"/>
    <col min="9474" max="9474" width="55.7109375" customWidth="1"/>
    <col min="9475" max="9475" width="11.140625" customWidth="1"/>
    <col min="9476" max="9476" width="11.5703125" customWidth="1"/>
    <col min="9477" max="9477" width="10.85546875" customWidth="1"/>
    <col min="9729" max="9729" width="23.5703125" customWidth="1"/>
    <col min="9730" max="9730" width="55.7109375" customWidth="1"/>
    <col min="9731" max="9731" width="11.140625" customWidth="1"/>
    <col min="9732" max="9732" width="11.5703125" customWidth="1"/>
    <col min="9733" max="9733" width="10.85546875" customWidth="1"/>
    <col min="9985" max="9985" width="23.5703125" customWidth="1"/>
    <col min="9986" max="9986" width="55.7109375" customWidth="1"/>
    <col min="9987" max="9987" width="11.140625" customWidth="1"/>
    <col min="9988" max="9988" width="11.5703125" customWidth="1"/>
    <col min="9989" max="9989" width="10.85546875" customWidth="1"/>
    <col min="10241" max="10241" width="23.5703125" customWidth="1"/>
    <col min="10242" max="10242" width="55.7109375" customWidth="1"/>
    <col min="10243" max="10243" width="11.140625" customWidth="1"/>
    <col min="10244" max="10244" width="11.5703125" customWidth="1"/>
    <col min="10245" max="10245" width="10.85546875" customWidth="1"/>
    <col min="10497" max="10497" width="23.5703125" customWidth="1"/>
    <col min="10498" max="10498" width="55.7109375" customWidth="1"/>
    <col min="10499" max="10499" width="11.140625" customWidth="1"/>
    <col min="10500" max="10500" width="11.5703125" customWidth="1"/>
    <col min="10501" max="10501" width="10.85546875" customWidth="1"/>
    <col min="10753" max="10753" width="23.5703125" customWidth="1"/>
    <col min="10754" max="10754" width="55.7109375" customWidth="1"/>
    <col min="10755" max="10755" width="11.140625" customWidth="1"/>
    <col min="10756" max="10756" width="11.5703125" customWidth="1"/>
    <col min="10757" max="10757" width="10.85546875" customWidth="1"/>
    <col min="11009" max="11009" width="23.5703125" customWidth="1"/>
    <col min="11010" max="11010" width="55.7109375" customWidth="1"/>
    <col min="11011" max="11011" width="11.140625" customWidth="1"/>
    <col min="11012" max="11012" width="11.5703125" customWidth="1"/>
    <col min="11013" max="11013" width="10.85546875" customWidth="1"/>
    <col min="11265" max="11265" width="23.5703125" customWidth="1"/>
    <col min="11266" max="11266" width="55.7109375" customWidth="1"/>
    <col min="11267" max="11267" width="11.140625" customWidth="1"/>
    <col min="11268" max="11268" width="11.5703125" customWidth="1"/>
    <col min="11269" max="11269" width="10.85546875" customWidth="1"/>
    <col min="11521" max="11521" width="23.5703125" customWidth="1"/>
    <col min="11522" max="11522" width="55.7109375" customWidth="1"/>
    <col min="11523" max="11523" width="11.140625" customWidth="1"/>
    <col min="11524" max="11524" width="11.5703125" customWidth="1"/>
    <col min="11525" max="11525" width="10.85546875" customWidth="1"/>
    <col min="11777" max="11777" width="23.5703125" customWidth="1"/>
    <col min="11778" max="11778" width="55.7109375" customWidth="1"/>
    <col min="11779" max="11779" width="11.140625" customWidth="1"/>
    <col min="11780" max="11780" width="11.5703125" customWidth="1"/>
    <col min="11781" max="11781" width="10.85546875" customWidth="1"/>
    <col min="12033" max="12033" width="23.5703125" customWidth="1"/>
    <col min="12034" max="12034" width="55.7109375" customWidth="1"/>
    <col min="12035" max="12035" width="11.140625" customWidth="1"/>
    <col min="12036" max="12036" width="11.5703125" customWidth="1"/>
    <col min="12037" max="12037" width="10.85546875" customWidth="1"/>
    <col min="12289" max="12289" width="23.5703125" customWidth="1"/>
    <col min="12290" max="12290" width="55.7109375" customWidth="1"/>
    <col min="12291" max="12291" width="11.140625" customWidth="1"/>
    <col min="12292" max="12292" width="11.5703125" customWidth="1"/>
    <col min="12293" max="12293" width="10.85546875" customWidth="1"/>
    <col min="12545" max="12545" width="23.5703125" customWidth="1"/>
    <col min="12546" max="12546" width="55.7109375" customWidth="1"/>
    <col min="12547" max="12547" width="11.140625" customWidth="1"/>
    <col min="12548" max="12548" width="11.5703125" customWidth="1"/>
    <col min="12549" max="12549" width="10.85546875" customWidth="1"/>
    <col min="12801" max="12801" width="23.5703125" customWidth="1"/>
    <col min="12802" max="12802" width="55.7109375" customWidth="1"/>
    <col min="12803" max="12803" width="11.140625" customWidth="1"/>
    <col min="12804" max="12804" width="11.5703125" customWidth="1"/>
    <col min="12805" max="12805" width="10.85546875" customWidth="1"/>
    <col min="13057" max="13057" width="23.5703125" customWidth="1"/>
    <col min="13058" max="13058" width="55.7109375" customWidth="1"/>
    <col min="13059" max="13059" width="11.140625" customWidth="1"/>
    <col min="13060" max="13060" width="11.5703125" customWidth="1"/>
    <col min="13061" max="13061" width="10.85546875" customWidth="1"/>
    <col min="13313" max="13313" width="23.5703125" customWidth="1"/>
    <col min="13314" max="13314" width="55.7109375" customWidth="1"/>
    <col min="13315" max="13315" width="11.140625" customWidth="1"/>
    <col min="13316" max="13316" width="11.5703125" customWidth="1"/>
    <col min="13317" max="13317" width="10.85546875" customWidth="1"/>
    <col min="13569" max="13569" width="23.5703125" customWidth="1"/>
    <col min="13570" max="13570" width="55.7109375" customWidth="1"/>
    <col min="13571" max="13571" width="11.140625" customWidth="1"/>
    <col min="13572" max="13572" width="11.5703125" customWidth="1"/>
    <col min="13573" max="13573" width="10.85546875" customWidth="1"/>
    <col min="13825" max="13825" width="23.5703125" customWidth="1"/>
    <col min="13826" max="13826" width="55.7109375" customWidth="1"/>
    <col min="13827" max="13827" width="11.140625" customWidth="1"/>
    <col min="13828" max="13828" width="11.5703125" customWidth="1"/>
    <col min="13829" max="13829" width="10.85546875" customWidth="1"/>
    <col min="14081" max="14081" width="23.5703125" customWidth="1"/>
    <col min="14082" max="14082" width="55.7109375" customWidth="1"/>
    <col min="14083" max="14083" width="11.140625" customWidth="1"/>
    <col min="14084" max="14084" width="11.5703125" customWidth="1"/>
    <col min="14085" max="14085" width="10.85546875" customWidth="1"/>
    <col min="14337" max="14337" width="23.5703125" customWidth="1"/>
    <col min="14338" max="14338" width="55.7109375" customWidth="1"/>
    <col min="14339" max="14339" width="11.140625" customWidth="1"/>
    <col min="14340" max="14340" width="11.5703125" customWidth="1"/>
    <col min="14341" max="14341" width="10.85546875" customWidth="1"/>
    <col min="14593" max="14593" width="23.5703125" customWidth="1"/>
    <col min="14594" max="14594" width="55.7109375" customWidth="1"/>
    <col min="14595" max="14595" width="11.140625" customWidth="1"/>
    <col min="14596" max="14596" width="11.5703125" customWidth="1"/>
    <col min="14597" max="14597" width="10.85546875" customWidth="1"/>
    <col min="14849" max="14849" width="23.5703125" customWidth="1"/>
    <col min="14850" max="14850" width="55.7109375" customWidth="1"/>
    <col min="14851" max="14851" width="11.140625" customWidth="1"/>
    <col min="14852" max="14852" width="11.5703125" customWidth="1"/>
    <col min="14853" max="14853" width="10.85546875" customWidth="1"/>
    <col min="15105" max="15105" width="23.5703125" customWidth="1"/>
    <col min="15106" max="15106" width="55.7109375" customWidth="1"/>
    <col min="15107" max="15107" width="11.140625" customWidth="1"/>
    <col min="15108" max="15108" width="11.5703125" customWidth="1"/>
    <col min="15109" max="15109" width="10.85546875" customWidth="1"/>
    <col min="15361" max="15361" width="23.5703125" customWidth="1"/>
    <col min="15362" max="15362" width="55.7109375" customWidth="1"/>
    <col min="15363" max="15363" width="11.140625" customWidth="1"/>
    <col min="15364" max="15364" width="11.5703125" customWidth="1"/>
    <col min="15365" max="15365" width="10.85546875" customWidth="1"/>
    <col min="15617" max="15617" width="23.5703125" customWidth="1"/>
    <col min="15618" max="15618" width="55.7109375" customWidth="1"/>
    <col min="15619" max="15619" width="11.140625" customWidth="1"/>
    <col min="15620" max="15620" width="11.5703125" customWidth="1"/>
    <col min="15621" max="15621" width="10.85546875" customWidth="1"/>
    <col min="15873" max="15873" width="23.5703125" customWidth="1"/>
    <col min="15874" max="15874" width="55.7109375" customWidth="1"/>
    <col min="15875" max="15875" width="11.140625" customWidth="1"/>
    <col min="15876" max="15876" width="11.5703125" customWidth="1"/>
    <col min="15877" max="15877" width="10.85546875" customWidth="1"/>
    <col min="16129" max="16129" width="23.5703125" customWidth="1"/>
    <col min="16130" max="16130" width="55.7109375" customWidth="1"/>
    <col min="16131" max="16131" width="11.140625" customWidth="1"/>
    <col min="16132" max="16132" width="11.5703125" customWidth="1"/>
    <col min="16133" max="16133" width="10.85546875" customWidth="1"/>
  </cols>
  <sheetData>
    <row r="1" spans="1:5">
      <c r="A1" s="540" t="s">
        <v>71</v>
      </c>
      <c r="B1" s="540"/>
      <c r="C1" s="540"/>
      <c r="D1" s="540"/>
      <c r="E1" s="540"/>
    </row>
    <row r="2" spans="1:5">
      <c r="A2" s="540" t="s">
        <v>72</v>
      </c>
      <c r="B2" s="540"/>
      <c r="C2" s="540"/>
      <c r="D2" s="540"/>
      <c r="E2" s="540"/>
    </row>
    <row r="3" spans="1:5">
      <c r="A3" s="540" t="s">
        <v>73</v>
      </c>
      <c r="B3" s="540"/>
      <c r="C3" s="540"/>
      <c r="D3" s="540"/>
      <c r="E3" s="540"/>
    </row>
    <row r="4" spans="1:5">
      <c r="A4" s="540" t="s">
        <v>74</v>
      </c>
      <c r="B4" s="540"/>
      <c r="C4" s="540"/>
      <c r="D4" s="540"/>
      <c r="E4" s="540"/>
    </row>
    <row r="5" spans="1:5">
      <c r="A5" s="540" t="s">
        <v>75</v>
      </c>
      <c r="B5" s="540"/>
      <c r="C5" s="540"/>
      <c r="D5" s="540"/>
      <c r="E5" s="540"/>
    </row>
    <row r="6" spans="1:5">
      <c r="A6" s="540" t="s">
        <v>4</v>
      </c>
      <c r="B6" s="540"/>
      <c r="C6" s="540"/>
      <c r="D6" s="540"/>
      <c r="E6" s="540"/>
    </row>
    <row r="7" spans="1:5">
      <c r="A7" s="540" t="s">
        <v>462</v>
      </c>
      <c r="B7" s="540"/>
      <c r="C7" s="540"/>
      <c r="D7" s="540"/>
      <c r="E7" s="540"/>
    </row>
    <row r="8" spans="1:5">
      <c r="A8" s="1"/>
      <c r="B8" s="1"/>
      <c r="C8" s="1"/>
      <c r="D8" s="1"/>
      <c r="E8" s="1"/>
    </row>
    <row r="9" spans="1:5">
      <c r="A9" s="540"/>
      <c r="B9" s="540"/>
      <c r="C9" s="540"/>
      <c r="D9" s="540"/>
      <c r="E9" s="540"/>
    </row>
    <row r="10" spans="1:5">
      <c r="A10" s="552"/>
      <c r="B10" s="552"/>
      <c r="C10" s="552"/>
      <c r="D10" s="552"/>
      <c r="E10" s="552"/>
    </row>
    <row r="11" spans="1:5" ht="18.75" customHeight="1">
      <c r="A11" s="564" t="s">
        <v>76</v>
      </c>
      <c r="B11" s="564"/>
      <c r="C11" s="564"/>
      <c r="D11" s="564"/>
      <c r="E11" s="564"/>
    </row>
    <row r="12" spans="1:5" ht="12.75" customHeight="1">
      <c r="A12" s="564"/>
      <c r="B12" s="564"/>
      <c r="C12" s="564"/>
      <c r="D12" s="564"/>
      <c r="E12" s="564"/>
    </row>
    <row r="13" spans="1:5" ht="49.5" customHeight="1">
      <c r="A13" s="565"/>
      <c r="B13" s="565"/>
      <c r="C13" s="565"/>
      <c r="D13" s="565"/>
      <c r="E13" s="565"/>
    </row>
    <row r="14" spans="1:5" ht="29.25" customHeight="1">
      <c r="A14" s="556" t="s">
        <v>6</v>
      </c>
      <c r="B14" s="559" t="s">
        <v>21</v>
      </c>
      <c r="C14" s="553" t="s">
        <v>22</v>
      </c>
      <c r="D14" s="554"/>
      <c r="E14" s="555"/>
    </row>
    <row r="15" spans="1:5">
      <c r="A15" s="557"/>
      <c r="B15" s="560"/>
      <c r="C15" s="562" t="s">
        <v>9</v>
      </c>
      <c r="D15" s="562" t="s">
        <v>10</v>
      </c>
      <c r="E15" s="562" t="s">
        <v>11</v>
      </c>
    </row>
    <row r="16" spans="1:5">
      <c r="A16" s="558"/>
      <c r="B16" s="561"/>
      <c r="C16" s="563"/>
      <c r="D16" s="563"/>
      <c r="E16" s="563"/>
    </row>
    <row r="17" spans="1:5" ht="28.5" customHeight="1">
      <c r="A17" s="304" t="s">
        <v>77</v>
      </c>
      <c r="B17" s="305" t="s">
        <v>78</v>
      </c>
      <c r="C17" s="306">
        <f>C18</f>
        <v>14524.3</v>
      </c>
      <c r="D17" s="306">
        <f>D18</f>
        <v>8653.6</v>
      </c>
      <c r="E17" s="306">
        <f>E18</f>
        <v>8795.5</v>
      </c>
    </row>
    <row r="18" spans="1:5" ht="38.25">
      <c r="A18" s="304" t="s">
        <v>79</v>
      </c>
      <c r="B18" s="307" t="s">
        <v>56</v>
      </c>
      <c r="C18" s="306">
        <f>SUM(C19:C25)</f>
        <v>14524.3</v>
      </c>
      <c r="D18" s="306">
        <f>SUM(D19:D25)</f>
        <v>8653.6</v>
      </c>
      <c r="E18" s="306">
        <f>SUM(E19:E25)</f>
        <v>8795.5</v>
      </c>
    </row>
    <row r="19" spans="1:5" ht="26.25" customHeight="1">
      <c r="A19" s="308" t="s">
        <v>80</v>
      </c>
      <c r="B19" s="309" t="s">
        <v>81</v>
      </c>
      <c r="C19" s="310">
        <v>9021.4</v>
      </c>
      <c r="D19" s="310">
        <v>6851</v>
      </c>
      <c r="E19" s="310">
        <v>6162.7</v>
      </c>
    </row>
    <row r="20" spans="1:5" ht="25.5" customHeight="1">
      <c r="A20" s="308" t="s">
        <v>80</v>
      </c>
      <c r="B20" s="309" t="s">
        <v>81</v>
      </c>
      <c r="C20" s="310">
        <v>2054.1</v>
      </c>
      <c r="D20" s="310">
        <v>1802.6</v>
      </c>
      <c r="E20" s="310">
        <v>1805.7</v>
      </c>
    </row>
    <row r="21" spans="1:5" ht="27" hidden="1" customHeight="1">
      <c r="A21" s="308" t="s">
        <v>82</v>
      </c>
      <c r="B21" s="309" t="s">
        <v>83</v>
      </c>
      <c r="C21" s="310"/>
      <c r="D21" s="310"/>
      <c r="E21" s="310"/>
    </row>
    <row r="22" spans="1:5" ht="82.5" customHeight="1">
      <c r="A22" s="308" t="s">
        <v>84</v>
      </c>
      <c r="B22" s="309" t="s">
        <v>85</v>
      </c>
      <c r="C22" s="310"/>
      <c r="D22" s="310"/>
      <c r="E22" s="310">
        <v>827.1</v>
      </c>
    </row>
    <row r="23" spans="1:5" ht="43.5" customHeight="1">
      <c r="A23" s="308" t="s">
        <v>86</v>
      </c>
      <c r="B23" s="309" t="s">
        <v>87</v>
      </c>
      <c r="C23" s="310">
        <v>3230.5</v>
      </c>
      <c r="D23" s="310"/>
      <c r="E23" s="310"/>
    </row>
    <row r="24" spans="1:5" ht="30" customHeight="1">
      <c r="A24" s="308" t="s">
        <v>88</v>
      </c>
      <c r="B24" s="309" t="s">
        <v>89</v>
      </c>
      <c r="C24" s="311">
        <v>3.5</v>
      </c>
      <c r="D24" s="311"/>
      <c r="E24" s="311"/>
    </row>
    <row r="25" spans="1:5" ht="39" customHeight="1">
      <c r="A25" s="312" t="s">
        <v>90</v>
      </c>
      <c r="B25" s="313" t="s">
        <v>91</v>
      </c>
      <c r="C25" s="314">
        <v>214.8</v>
      </c>
      <c r="D25" s="314"/>
      <c r="E25" s="314"/>
    </row>
  </sheetData>
  <mergeCells count="16">
    <mergeCell ref="A1:E1"/>
    <mergeCell ref="A2:E2"/>
    <mergeCell ref="A3:E3"/>
    <mergeCell ref="A4:E4"/>
    <mergeCell ref="A5:E5"/>
    <mergeCell ref="A6:E6"/>
    <mergeCell ref="A7:E7"/>
    <mergeCell ref="A9:E9"/>
    <mergeCell ref="A10:E10"/>
    <mergeCell ref="C14:E14"/>
    <mergeCell ref="A14:A16"/>
    <mergeCell ref="B14:B16"/>
    <mergeCell ref="C15:C16"/>
    <mergeCell ref="D15:D16"/>
    <mergeCell ref="E15:E16"/>
    <mergeCell ref="A11:E13"/>
  </mergeCells>
  <pageMargins left="0.78740157480314998" right="0.39370078740157499" top="0.39370078740157499" bottom="0.23622047244094499" header="0.511811023622047" footer="0.31496062992126"/>
  <pageSetup paperSize="9" scale="8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5"/>
    <pageSetUpPr fitToPage="1"/>
  </sheetPr>
  <dimension ref="A1:J52"/>
  <sheetViews>
    <sheetView view="pageBreakPreview" topLeftCell="A20" zoomScaleNormal="100" workbookViewId="0">
      <selection sqref="A1:F40"/>
    </sheetView>
  </sheetViews>
  <sheetFormatPr defaultColWidth="15" defaultRowHeight="12.75"/>
  <cols>
    <col min="1" max="1" width="64.28515625" style="253" customWidth="1"/>
    <col min="2" max="2" width="9.42578125" style="253" customWidth="1"/>
    <col min="3" max="3" width="12" style="253" customWidth="1"/>
    <col min="4" max="4" width="17.140625" style="254" customWidth="1"/>
    <col min="5" max="6" width="17.140625" style="253" customWidth="1"/>
    <col min="7" max="248" width="10" style="253" customWidth="1"/>
    <col min="249" max="249" width="70.42578125" style="253" customWidth="1"/>
    <col min="250" max="256" width="15" style="253"/>
    <col min="257" max="257" width="64.28515625" style="253" customWidth="1"/>
    <col min="258" max="258" width="9.42578125" style="253" customWidth="1"/>
    <col min="259" max="259" width="12" style="253" customWidth="1"/>
    <col min="260" max="262" width="17.140625" style="253" customWidth="1"/>
    <col min="263" max="504" width="10" style="253" customWidth="1"/>
    <col min="505" max="505" width="70.42578125" style="253" customWidth="1"/>
    <col min="506" max="512" width="15" style="253"/>
    <col min="513" max="513" width="64.28515625" style="253" customWidth="1"/>
    <col min="514" max="514" width="9.42578125" style="253" customWidth="1"/>
    <col min="515" max="515" width="12" style="253" customWidth="1"/>
    <col min="516" max="518" width="17.140625" style="253" customWidth="1"/>
    <col min="519" max="760" width="10" style="253" customWidth="1"/>
    <col min="761" max="761" width="70.42578125" style="253" customWidth="1"/>
    <col min="762" max="768" width="15" style="253"/>
    <col min="769" max="769" width="64.28515625" style="253" customWidth="1"/>
    <col min="770" max="770" width="9.42578125" style="253" customWidth="1"/>
    <col min="771" max="771" width="12" style="253" customWidth="1"/>
    <col min="772" max="774" width="17.140625" style="253" customWidth="1"/>
    <col min="775" max="1016" width="10" style="253" customWidth="1"/>
    <col min="1017" max="1017" width="70.42578125" style="253" customWidth="1"/>
    <col min="1018" max="1024" width="15" style="253"/>
    <col min="1025" max="1025" width="64.28515625" style="253" customWidth="1"/>
    <col min="1026" max="1026" width="9.42578125" style="253" customWidth="1"/>
    <col min="1027" max="1027" width="12" style="253" customWidth="1"/>
    <col min="1028" max="1030" width="17.140625" style="253" customWidth="1"/>
    <col min="1031" max="1272" width="10" style="253" customWidth="1"/>
    <col min="1273" max="1273" width="70.42578125" style="253" customWidth="1"/>
    <col min="1274" max="1280" width="15" style="253"/>
    <col min="1281" max="1281" width="64.28515625" style="253" customWidth="1"/>
    <col min="1282" max="1282" width="9.42578125" style="253" customWidth="1"/>
    <col min="1283" max="1283" width="12" style="253" customWidth="1"/>
    <col min="1284" max="1286" width="17.140625" style="253" customWidth="1"/>
    <col min="1287" max="1528" width="10" style="253" customWidth="1"/>
    <col min="1529" max="1529" width="70.42578125" style="253" customWidth="1"/>
    <col min="1530" max="1536" width="15" style="253"/>
    <col min="1537" max="1537" width="64.28515625" style="253" customWidth="1"/>
    <col min="1538" max="1538" width="9.42578125" style="253" customWidth="1"/>
    <col min="1539" max="1539" width="12" style="253" customWidth="1"/>
    <col min="1540" max="1542" width="17.140625" style="253" customWidth="1"/>
    <col min="1543" max="1784" width="10" style="253" customWidth="1"/>
    <col min="1785" max="1785" width="70.42578125" style="253" customWidth="1"/>
    <col min="1786" max="1792" width="15" style="253"/>
    <col min="1793" max="1793" width="64.28515625" style="253" customWidth="1"/>
    <col min="1794" max="1794" width="9.42578125" style="253" customWidth="1"/>
    <col min="1795" max="1795" width="12" style="253" customWidth="1"/>
    <col min="1796" max="1798" width="17.140625" style="253" customWidth="1"/>
    <col min="1799" max="2040" width="10" style="253" customWidth="1"/>
    <col min="2041" max="2041" width="70.42578125" style="253" customWidth="1"/>
    <col min="2042" max="2048" width="15" style="253"/>
    <col min="2049" max="2049" width="64.28515625" style="253" customWidth="1"/>
    <col min="2050" max="2050" width="9.42578125" style="253" customWidth="1"/>
    <col min="2051" max="2051" width="12" style="253" customWidth="1"/>
    <col min="2052" max="2054" width="17.140625" style="253" customWidth="1"/>
    <col min="2055" max="2296" width="10" style="253" customWidth="1"/>
    <col min="2297" max="2297" width="70.42578125" style="253" customWidth="1"/>
    <col min="2298" max="2304" width="15" style="253"/>
    <col min="2305" max="2305" width="64.28515625" style="253" customWidth="1"/>
    <col min="2306" max="2306" width="9.42578125" style="253" customWidth="1"/>
    <col min="2307" max="2307" width="12" style="253" customWidth="1"/>
    <col min="2308" max="2310" width="17.140625" style="253" customWidth="1"/>
    <col min="2311" max="2552" width="10" style="253" customWidth="1"/>
    <col min="2553" max="2553" width="70.42578125" style="253" customWidth="1"/>
    <col min="2554" max="2560" width="15" style="253"/>
    <col min="2561" max="2561" width="64.28515625" style="253" customWidth="1"/>
    <col min="2562" max="2562" width="9.42578125" style="253" customWidth="1"/>
    <col min="2563" max="2563" width="12" style="253" customWidth="1"/>
    <col min="2564" max="2566" width="17.140625" style="253" customWidth="1"/>
    <col min="2567" max="2808" width="10" style="253" customWidth="1"/>
    <col min="2809" max="2809" width="70.42578125" style="253" customWidth="1"/>
    <col min="2810" max="2816" width="15" style="253"/>
    <col min="2817" max="2817" width="64.28515625" style="253" customWidth="1"/>
    <col min="2818" max="2818" width="9.42578125" style="253" customWidth="1"/>
    <col min="2819" max="2819" width="12" style="253" customWidth="1"/>
    <col min="2820" max="2822" width="17.140625" style="253" customWidth="1"/>
    <col min="2823" max="3064" width="10" style="253" customWidth="1"/>
    <col min="3065" max="3065" width="70.42578125" style="253" customWidth="1"/>
    <col min="3066" max="3072" width="15" style="253"/>
    <col min="3073" max="3073" width="64.28515625" style="253" customWidth="1"/>
    <col min="3074" max="3074" width="9.42578125" style="253" customWidth="1"/>
    <col min="3075" max="3075" width="12" style="253" customWidth="1"/>
    <col min="3076" max="3078" width="17.140625" style="253" customWidth="1"/>
    <col min="3079" max="3320" width="10" style="253" customWidth="1"/>
    <col min="3321" max="3321" width="70.42578125" style="253" customWidth="1"/>
    <col min="3322" max="3328" width="15" style="253"/>
    <col min="3329" max="3329" width="64.28515625" style="253" customWidth="1"/>
    <col min="3330" max="3330" width="9.42578125" style="253" customWidth="1"/>
    <col min="3331" max="3331" width="12" style="253" customWidth="1"/>
    <col min="3332" max="3334" width="17.140625" style="253" customWidth="1"/>
    <col min="3335" max="3576" width="10" style="253" customWidth="1"/>
    <col min="3577" max="3577" width="70.42578125" style="253" customWidth="1"/>
    <col min="3578" max="3584" width="15" style="253"/>
    <col min="3585" max="3585" width="64.28515625" style="253" customWidth="1"/>
    <col min="3586" max="3586" width="9.42578125" style="253" customWidth="1"/>
    <col min="3587" max="3587" width="12" style="253" customWidth="1"/>
    <col min="3588" max="3590" width="17.140625" style="253" customWidth="1"/>
    <col min="3591" max="3832" width="10" style="253" customWidth="1"/>
    <col min="3833" max="3833" width="70.42578125" style="253" customWidth="1"/>
    <col min="3834" max="3840" width="15" style="253"/>
    <col min="3841" max="3841" width="64.28515625" style="253" customWidth="1"/>
    <col min="3842" max="3842" width="9.42578125" style="253" customWidth="1"/>
    <col min="3843" max="3843" width="12" style="253" customWidth="1"/>
    <col min="3844" max="3846" width="17.140625" style="253" customWidth="1"/>
    <col min="3847" max="4088" width="10" style="253" customWidth="1"/>
    <col min="4089" max="4089" width="70.42578125" style="253" customWidth="1"/>
    <col min="4090" max="4096" width="15" style="253"/>
    <col min="4097" max="4097" width="64.28515625" style="253" customWidth="1"/>
    <col min="4098" max="4098" width="9.42578125" style="253" customWidth="1"/>
    <col min="4099" max="4099" width="12" style="253" customWidth="1"/>
    <col min="4100" max="4102" width="17.140625" style="253" customWidth="1"/>
    <col min="4103" max="4344" width="10" style="253" customWidth="1"/>
    <col min="4345" max="4345" width="70.42578125" style="253" customWidth="1"/>
    <col min="4346" max="4352" width="15" style="253"/>
    <col min="4353" max="4353" width="64.28515625" style="253" customWidth="1"/>
    <col min="4354" max="4354" width="9.42578125" style="253" customWidth="1"/>
    <col min="4355" max="4355" width="12" style="253" customWidth="1"/>
    <col min="4356" max="4358" width="17.140625" style="253" customWidth="1"/>
    <col min="4359" max="4600" width="10" style="253" customWidth="1"/>
    <col min="4601" max="4601" width="70.42578125" style="253" customWidth="1"/>
    <col min="4602" max="4608" width="15" style="253"/>
    <col min="4609" max="4609" width="64.28515625" style="253" customWidth="1"/>
    <col min="4610" max="4610" width="9.42578125" style="253" customWidth="1"/>
    <col min="4611" max="4611" width="12" style="253" customWidth="1"/>
    <col min="4612" max="4614" width="17.140625" style="253" customWidth="1"/>
    <col min="4615" max="4856" width="10" style="253" customWidth="1"/>
    <col min="4857" max="4857" width="70.42578125" style="253" customWidth="1"/>
    <col min="4858" max="4864" width="15" style="253"/>
    <col min="4865" max="4865" width="64.28515625" style="253" customWidth="1"/>
    <col min="4866" max="4866" width="9.42578125" style="253" customWidth="1"/>
    <col min="4867" max="4867" width="12" style="253" customWidth="1"/>
    <col min="4868" max="4870" width="17.140625" style="253" customWidth="1"/>
    <col min="4871" max="5112" width="10" style="253" customWidth="1"/>
    <col min="5113" max="5113" width="70.42578125" style="253" customWidth="1"/>
    <col min="5114" max="5120" width="15" style="253"/>
    <col min="5121" max="5121" width="64.28515625" style="253" customWidth="1"/>
    <col min="5122" max="5122" width="9.42578125" style="253" customWidth="1"/>
    <col min="5123" max="5123" width="12" style="253" customWidth="1"/>
    <col min="5124" max="5126" width="17.140625" style="253" customWidth="1"/>
    <col min="5127" max="5368" width="10" style="253" customWidth="1"/>
    <col min="5369" max="5369" width="70.42578125" style="253" customWidth="1"/>
    <col min="5370" max="5376" width="15" style="253"/>
    <col min="5377" max="5377" width="64.28515625" style="253" customWidth="1"/>
    <col min="5378" max="5378" width="9.42578125" style="253" customWidth="1"/>
    <col min="5379" max="5379" width="12" style="253" customWidth="1"/>
    <col min="5380" max="5382" width="17.140625" style="253" customWidth="1"/>
    <col min="5383" max="5624" width="10" style="253" customWidth="1"/>
    <col min="5625" max="5625" width="70.42578125" style="253" customWidth="1"/>
    <col min="5626" max="5632" width="15" style="253"/>
    <col min="5633" max="5633" width="64.28515625" style="253" customWidth="1"/>
    <col min="5634" max="5634" width="9.42578125" style="253" customWidth="1"/>
    <col min="5635" max="5635" width="12" style="253" customWidth="1"/>
    <col min="5636" max="5638" width="17.140625" style="253" customWidth="1"/>
    <col min="5639" max="5880" width="10" style="253" customWidth="1"/>
    <col min="5881" max="5881" width="70.42578125" style="253" customWidth="1"/>
    <col min="5882" max="5888" width="15" style="253"/>
    <col min="5889" max="5889" width="64.28515625" style="253" customWidth="1"/>
    <col min="5890" max="5890" width="9.42578125" style="253" customWidth="1"/>
    <col min="5891" max="5891" width="12" style="253" customWidth="1"/>
    <col min="5892" max="5894" width="17.140625" style="253" customWidth="1"/>
    <col min="5895" max="6136" width="10" style="253" customWidth="1"/>
    <col min="6137" max="6137" width="70.42578125" style="253" customWidth="1"/>
    <col min="6138" max="6144" width="15" style="253"/>
    <col min="6145" max="6145" width="64.28515625" style="253" customWidth="1"/>
    <col min="6146" max="6146" width="9.42578125" style="253" customWidth="1"/>
    <col min="6147" max="6147" width="12" style="253" customWidth="1"/>
    <col min="6148" max="6150" width="17.140625" style="253" customWidth="1"/>
    <col min="6151" max="6392" width="10" style="253" customWidth="1"/>
    <col min="6393" max="6393" width="70.42578125" style="253" customWidth="1"/>
    <col min="6394" max="6400" width="15" style="253"/>
    <col min="6401" max="6401" width="64.28515625" style="253" customWidth="1"/>
    <col min="6402" max="6402" width="9.42578125" style="253" customWidth="1"/>
    <col min="6403" max="6403" width="12" style="253" customWidth="1"/>
    <col min="6404" max="6406" width="17.140625" style="253" customWidth="1"/>
    <col min="6407" max="6648" width="10" style="253" customWidth="1"/>
    <col min="6649" max="6649" width="70.42578125" style="253" customWidth="1"/>
    <col min="6650" max="6656" width="15" style="253"/>
    <col min="6657" max="6657" width="64.28515625" style="253" customWidth="1"/>
    <col min="6658" max="6658" width="9.42578125" style="253" customWidth="1"/>
    <col min="6659" max="6659" width="12" style="253" customWidth="1"/>
    <col min="6660" max="6662" width="17.140625" style="253" customWidth="1"/>
    <col min="6663" max="6904" width="10" style="253" customWidth="1"/>
    <col min="6905" max="6905" width="70.42578125" style="253" customWidth="1"/>
    <col min="6906" max="6912" width="15" style="253"/>
    <col min="6913" max="6913" width="64.28515625" style="253" customWidth="1"/>
    <col min="6914" max="6914" width="9.42578125" style="253" customWidth="1"/>
    <col min="6915" max="6915" width="12" style="253" customWidth="1"/>
    <col min="6916" max="6918" width="17.140625" style="253" customWidth="1"/>
    <col min="6919" max="7160" width="10" style="253" customWidth="1"/>
    <col min="7161" max="7161" width="70.42578125" style="253" customWidth="1"/>
    <col min="7162" max="7168" width="15" style="253"/>
    <col min="7169" max="7169" width="64.28515625" style="253" customWidth="1"/>
    <col min="7170" max="7170" width="9.42578125" style="253" customWidth="1"/>
    <col min="7171" max="7171" width="12" style="253" customWidth="1"/>
    <col min="7172" max="7174" width="17.140625" style="253" customWidth="1"/>
    <col min="7175" max="7416" width="10" style="253" customWidth="1"/>
    <col min="7417" max="7417" width="70.42578125" style="253" customWidth="1"/>
    <col min="7418" max="7424" width="15" style="253"/>
    <col min="7425" max="7425" width="64.28515625" style="253" customWidth="1"/>
    <col min="7426" max="7426" width="9.42578125" style="253" customWidth="1"/>
    <col min="7427" max="7427" width="12" style="253" customWidth="1"/>
    <col min="7428" max="7430" width="17.140625" style="253" customWidth="1"/>
    <col min="7431" max="7672" width="10" style="253" customWidth="1"/>
    <col min="7673" max="7673" width="70.42578125" style="253" customWidth="1"/>
    <col min="7674" max="7680" width="15" style="253"/>
    <col min="7681" max="7681" width="64.28515625" style="253" customWidth="1"/>
    <col min="7682" max="7682" width="9.42578125" style="253" customWidth="1"/>
    <col min="7683" max="7683" width="12" style="253" customWidth="1"/>
    <col min="7684" max="7686" width="17.140625" style="253" customWidth="1"/>
    <col min="7687" max="7928" width="10" style="253" customWidth="1"/>
    <col min="7929" max="7929" width="70.42578125" style="253" customWidth="1"/>
    <col min="7930" max="7936" width="15" style="253"/>
    <col min="7937" max="7937" width="64.28515625" style="253" customWidth="1"/>
    <col min="7938" max="7938" width="9.42578125" style="253" customWidth="1"/>
    <col min="7939" max="7939" width="12" style="253" customWidth="1"/>
    <col min="7940" max="7942" width="17.140625" style="253" customWidth="1"/>
    <col min="7943" max="8184" width="10" style="253" customWidth="1"/>
    <col min="8185" max="8185" width="70.42578125" style="253" customWidth="1"/>
    <col min="8186" max="8192" width="15" style="253"/>
    <col min="8193" max="8193" width="64.28515625" style="253" customWidth="1"/>
    <col min="8194" max="8194" width="9.42578125" style="253" customWidth="1"/>
    <col min="8195" max="8195" width="12" style="253" customWidth="1"/>
    <col min="8196" max="8198" width="17.140625" style="253" customWidth="1"/>
    <col min="8199" max="8440" width="10" style="253" customWidth="1"/>
    <col min="8441" max="8441" width="70.42578125" style="253" customWidth="1"/>
    <col min="8442" max="8448" width="15" style="253"/>
    <col min="8449" max="8449" width="64.28515625" style="253" customWidth="1"/>
    <col min="8450" max="8450" width="9.42578125" style="253" customWidth="1"/>
    <col min="8451" max="8451" width="12" style="253" customWidth="1"/>
    <col min="8452" max="8454" width="17.140625" style="253" customWidth="1"/>
    <col min="8455" max="8696" width="10" style="253" customWidth="1"/>
    <col min="8697" max="8697" width="70.42578125" style="253" customWidth="1"/>
    <col min="8698" max="8704" width="15" style="253"/>
    <col min="8705" max="8705" width="64.28515625" style="253" customWidth="1"/>
    <col min="8706" max="8706" width="9.42578125" style="253" customWidth="1"/>
    <col min="8707" max="8707" width="12" style="253" customWidth="1"/>
    <col min="8708" max="8710" width="17.140625" style="253" customWidth="1"/>
    <col min="8711" max="8952" width="10" style="253" customWidth="1"/>
    <col min="8953" max="8953" width="70.42578125" style="253" customWidth="1"/>
    <col min="8954" max="8960" width="15" style="253"/>
    <col min="8961" max="8961" width="64.28515625" style="253" customWidth="1"/>
    <col min="8962" max="8962" width="9.42578125" style="253" customWidth="1"/>
    <col min="8963" max="8963" width="12" style="253" customWidth="1"/>
    <col min="8964" max="8966" width="17.140625" style="253" customWidth="1"/>
    <col min="8967" max="9208" width="10" style="253" customWidth="1"/>
    <col min="9209" max="9209" width="70.42578125" style="253" customWidth="1"/>
    <col min="9210" max="9216" width="15" style="253"/>
    <col min="9217" max="9217" width="64.28515625" style="253" customWidth="1"/>
    <col min="9218" max="9218" width="9.42578125" style="253" customWidth="1"/>
    <col min="9219" max="9219" width="12" style="253" customWidth="1"/>
    <col min="9220" max="9222" width="17.140625" style="253" customWidth="1"/>
    <col min="9223" max="9464" width="10" style="253" customWidth="1"/>
    <col min="9465" max="9465" width="70.42578125" style="253" customWidth="1"/>
    <col min="9466" max="9472" width="15" style="253"/>
    <col min="9473" max="9473" width="64.28515625" style="253" customWidth="1"/>
    <col min="9474" max="9474" width="9.42578125" style="253" customWidth="1"/>
    <col min="9475" max="9475" width="12" style="253" customWidth="1"/>
    <col min="9476" max="9478" width="17.140625" style="253" customWidth="1"/>
    <col min="9479" max="9720" width="10" style="253" customWidth="1"/>
    <col min="9721" max="9721" width="70.42578125" style="253" customWidth="1"/>
    <col min="9722" max="9728" width="15" style="253"/>
    <col min="9729" max="9729" width="64.28515625" style="253" customWidth="1"/>
    <col min="9730" max="9730" width="9.42578125" style="253" customWidth="1"/>
    <col min="9731" max="9731" width="12" style="253" customWidth="1"/>
    <col min="9732" max="9734" width="17.140625" style="253" customWidth="1"/>
    <col min="9735" max="9976" width="10" style="253" customWidth="1"/>
    <col min="9977" max="9977" width="70.42578125" style="253" customWidth="1"/>
    <col min="9978" max="9984" width="15" style="253"/>
    <col min="9985" max="9985" width="64.28515625" style="253" customWidth="1"/>
    <col min="9986" max="9986" width="9.42578125" style="253" customWidth="1"/>
    <col min="9987" max="9987" width="12" style="253" customWidth="1"/>
    <col min="9988" max="9990" width="17.140625" style="253" customWidth="1"/>
    <col min="9991" max="10232" width="10" style="253" customWidth="1"/>
    <col min="10233" max="10233" width="70.42578125" style="253" customWidth="1"/>
    <col min="10234" max="10240" width="15" style="253"/>
    <col min="10241" max="10241" width="64.28515625" style="253" customWidth="1"/>
    <col min="10242" max="10242" width="9.42578125" style="253" customWidth="1"/>
    <col min="10243" max="10243" width="12" style="253" customWidth="1"/>
    <col min="10244" max="10246" width="17.140625" style="253" customWidth="1"/>
    <col min="10247" max="10488" width="10" style="253" customWidth="1"/>
    <col min="10489" max="10489" width="70.42578125" style="253" customWidth="1"/>
    <col min="10490" max="10496" width="15" style="253"/>
    <col min="10497" max="10497" width="64.28515625" style="253" customWidth="1"/>
    <col min="10498" max="10498" width="9.42578125" style="253" customWidth="1"/>
    <col min="10499" max="10499" width="12" style="253" customWidth="1"/>
    <col min="10500" max="10502" width="17.140625" style="253" customWidth="1"/>
    <col min="10503" max="10744" width="10" style="253" customWidth="1"/>
    <col min="10745" max="10745" width="70.42578125" style="253" customWidth="1"/>
    <col min="10746" max="10752" width="15" style="253"/>
    <col min="10753" max="10753" width="64.28515625" style="253" customWidth="1"/>
    <col min="10754" max="10754" width="9.42578125" style="253" customWidth="1"/>
    <col min="10755" max="10755" width="12" style="253" customWidth="1"/>
    <col min="10756" max="10758" width="17.140625" style="253" customWidth="1"/>
    <col min="10759" max="11000" width="10" style="253" customWidth="1"/>
    <col min="11001" max="11001" width="70.42578125" style="253" customWidth="1"/>
    <col min="11002" max="11008" width="15" style="253"/>
    <col min="11009" max="11009" width="64.28515625" style="253" customWidth="1"/>
    <col min="11010" max="11010" width="9.42578125" style="253" customWidth="1"/>
    <col min="11011" max="11011" width="12" style="253" customWidth="1"/>
    <col min="11012" max="11014" width="17.140625" style="253" customWidth="1"/>
    <col min="11015" max="11256" width="10" style="253" customWidth="1"/>
    <col min="11257" max="11257" width="70.42578125" style="253" customWidth="1"/>
    <col min="11258" max="11264" width="15" style="253"/>
    <col min="11265" max="11265" width="64.28515625" style="253" customWidth="1"/>
    <col min="11266" max="11266" width="9.42578125" style="253" customWidth="1"/>
    <col min="11267" max="11267" width="12" style="253" customWidth="1"/>
    <col min="11268" max="11270" width="17.140625" style="253" customWidth="1"/>
    <col min="11271" max="11512" width="10" style="253" customWidth="1"/>
    <col min="11513" max="11513" width="70.42578125" style="253" customWidth="1"/>
    <col min="11514" max="11520" width="15" style="253"/>
    <col min="11521" max="11521" width="64.28515625" style="253" customWidth="1"/>
    <col min="11522" max="11522" width="9.42578125" style="253" customWidth="1"/>
    <col min="11523" max="11523" width="12" style="253" customWidth="1"/>
    <col min="11524" max="11526" width="17.140625" style="253" customWidth="1"/>
    <col min="11527" max="11768" width="10" style="253" customWidth="1"/>
    <col min="11769" max="11769" width="70.42578125" style="253" customWidth="1"/>
    <col min="11770" max="11776" width="15" style="253"/>
    <col min="11777" max="11777" width="64.28515625" style="253" customWidth="1"/>
    <col min="11778" max="11778" width="9.42578125" style="253" customWidth="1"/>
    <col min="11779" max="11779" width="12" style="253" customWidth="1"/>
    <col min="11780" max="11782" width="17.140625" style="253" customWidth="1"/>
    <col min="11783" max="12024" width="10" style="253" customWidth="1"/>
    <col min="12025" max="12025" width="70.42578125" style="253" customWidth="1"/>
    <col min="12026" max="12032" width="15" style="253"/>
    <col min="12033" max="12033" width="64.28515625" style="253" customWidth="1"/>
    <col min="12034" max="12034" width="9.42578125" style="253" customWidth="1"/>
    <col min="12035" max="12035" width="12" style="253" customWidth="1"/>
    <col min="12036" max="12038" width="17.140625" style="253" customWidth="1"/>
    <col min="12039" max="12280" width="10" style="253" customWidth="1"/>
    <col min="12281" max="12281" width="70.42578125" style="253" customWidth="1"/>
    <col min="12282" max="12288" width="15" style="253"/>
    <col min="12289" max="12289" width="64.28515625" style="253" customWidth="1"/>
    <col min="12290" max="12290" width="9.42578125" style="253" customWidth="1"/>
    <col min="12291" max="12291" width="12" style="253" customWidth="1"/>
    <col min="12292" max="12294" width="17.140625" style="253" customWidth="1"/>
    <col min="12295" max="12536" width="10" style="253" customWidth="1"/>
    <col min="12537" max="12537" width="70.42578125" style="253" customWidth="1"/>
    <col min="12538" max="12544" width="15" style="253"/>
    <col min="12545" max="12545" width="64.28515625" style="253" customWidth="1"/>
    <col min="12546" max="12546" width="9.42578125" style="253" customWidth="1"/>
    <col min="12547" max="12547" width="12" style="253" customWidth="1"/>
    <col min="12548" max="12550" width="17.140625" style="253" customWidth="1"/>
    <col min="12551" max="12792" width="10" style="253" customWidth="1"/>
    <col min="12793" max="12793" width="70.42578125" style="253" customWidth="1"/>
    <col min="12794" max="12800" width="15" style="253"/>
    <col min="12801" max="12801" width="64.28515625" style="253" customWidth="1"/>
    <col min="12802" max="12802" width="9.42578125" style="253" customWidth="1"/>
    <col min="12803" max="12803" width="12" style="253" customWidth="1"/>
    <col min="12804" max="12806" width="17.140625" style="253" customWidth="1"/>
    <col min="12807" max="13048" width="10" style="253" customWidth="1"/>
    <col min="13049" max="13049" width="70.42578125" style="253" customWidth="1"/>
    <col min="13050" max="13056" width="15" style="253"/>
    <col min="13057" max="13057" width="64.28515625" style="253" customWidth="1"/>
    <col min="13058" max="13058" width="9.42578125" style="253" customWidth="1"/>
    <col min="13059" max="13059" width="12" style="253" customWidth="1"/>
    <col min="13060" max="13062" width="17.140625" style="253" customWidth="1"/>
    <col min="13063" max="13304" width="10" style="253" customWidth="1"/>
    <col min="13305" max="13305" width="70.42578125" style="253" customWidth="1"/>
    <col min="13306" max="13312" width="15" style="253"/>
    <col min="13313" max="13313" width="64.28515625" style="253" customWidth="1"/>
    <col min="13314" max="13314" width="9.42578125" style="253" customWidth="1"/>
    <col min="13315" max="13315" width="12" style="253" customWidth="1"/>
    <col min="13316" max="13318" width="17.140625" style="253" customWidth="1"/>
    <col min="13319" max="13560" width="10" style="253" customWidth="1"/>
    <col min="13561" max="13561" width="70.42578125" style="253" customWidth="1"/>
    <col min="13562" max="13568" width="15" style="253"/>
    <col min="13569" max="13569" width="64.28515625" style="253" customWidth="1"/>
    <col min="13570" max="13570" width="9.42578125" style="253" customWidth="1"/>
    <col min="13571" max="13571" width="12" style="253" customWidth="1"/>
    <col min="13572" max="13574" width="17.140625" style="253" customWidth="1"/>
    <col min="13575" max="13816" width="10" style="253" customWidth="1"/>
    <col min="13817" max="13817" width="70.42578125" style="253" customWidth="1"/>
    <col min="13818" max="13824" width="15" style="253"/>
    <col min="13825" max="13825" width="64.28515625" style="253" customWidth="1"/>
    <col min="13826" max="13826" width="9.42578125" style="253" customWidth="1"/>
    <col min="13827" max="13827" width="12" style="253" customWidth="1"/>
    <col min="13828" max="13830" width="17.140625" style="253" customWidth="1"/>
    <col min="13831" max="14072" width="10" style="253" customWidth="1"/>
    <col min="14073" max="14073" width="70.42578125" style="253" customWidth="1"/>
    <col min="14074" max="14080" width="15" style="253"/>
    <col min="14081" max="14081" width="64.28515625" style="253" customWidth="1"/>
    <col min="14082" max="14082" width="9.42578125" style="253" customWidth="1"/>
    <col min="14083" max="14083" width="12" style="253" customWidth="1"/>
    <col min="14084" max="14086" width="17.140625" style="253" customWidth="1"/>
    <col min="14087" max="14328" width="10" style="253" customWidth="1"/>
    <col min="14329" max="14329" width="70.42578125" style="253" customWidth="1"/>
    <col min="14330" max="14336" width="15" style="253"/>
    <col min="14337" max="14337" width="64.28515625" style="253" customWidth="1"/>
    <col min="14338" max="14338" width="9.42578125" style="253" customWidth="1"/>
    <col min="14339" max="14339" width="12" style="253" customWidth="1"/>
    <col min="14340" max="14342" width="17.140625" style="253" customWidth="1"/>
    <col min="14343" max="14584" width="10" style="253" customWidth="1"/>
    <col min="14585" max="14585" width="70.42578125" style="253" customWidth="1"/>
    <col min="14586" max="14592" width="15" style="253"/>
    <col min="14593" max="14593" width="64.28515625" style="253" customWidth="1"/>
    <col min="14594" max="14594" width="9.42578125" style="253" customWidth="1"/>
    <col min="14595" max="14595" width="12" style="253" customWidth="1"/>
    <col min="14596" max="14598" width="17.140625" style="253" customWidth="1"/>
    <col min="14599" max="14840" width="10" style="253" customWidth="1"/>
    <col min="14841" max="14841" width="70.42578125" style="253" customWidth="1"/>
    <col min="14842" max="14848" width="15" style="253"/>
    <col min="14849" max="14849" width="64.28515625" style="253" customWidth="1"/>
    <col min="14850" max="14850" width="9.42578125" style="253" customWidth="1"/>
    <col min="14851" max="14851" width="12" style="253" customWidth="1"/>
    <col min="14852" max="14854" width="17.140625" style="253" customWidth="1"/>
    <col min="14855" max="15096" width="10" style="253" customWidth="1"/>
    <col min="15097" max="15097" width="70.42578125" style="253" customWidth="1"/>
    <col min="15098" max="15104" width="15" style="253"/>
    <col min="15105" max="15105" width="64.28515625" style="253" customWidth="1"/>
    <col min="15106" max="15106" width="9.42578125" style="253" customWidth="1"/>
    <col min="15107" max="15107" width="12" style="253" customWidth="1"/>
    <col min="15108" max="15110" width="17.140625" style="253" customWidth="1"/>
    <col min="15111" max="15352" width="10" style="253" customWidth="1"/>
    <col min="15353" max="15353" width="70.42578125" style="253" customWidth="1"/>
    <col min="15354" max="15360" width="15" style="253"/>
    <col min="15361" max="15361" width="64.28515625" style="253" customWidth="1"/>
    <col min="15362" max="15362" width="9.42578125" style="253" customWidth="1"/>
    <col min="15363" max="15363" width="12" style="253" customWidth="1"/>
    <col min="15364" max="15366" width="17.140625" style="253" customWidth="1"/>
    <col min="15367" max="15608" width="10" style="253" customWidth="1"/>
    <col min="15609" max="15609" width="70.42578125" style="253" customWidth="1"/>
    <col min="15610" max="15616" width="15" style="253"/>
    <col min="15617" max="15617" width="64.28515625" style="253" customWidth="1"/>
    <col min="15618" max="15618" width="9.42578125" style="253" customWidth="1"/>
    <col min="15619" max="15619" width="12" style="253" customWidth="1"/>
    <col min="15620" max="15622" width="17.140625" style="253" customWidth="1"/>
    <col min="15623" max="15864" width="10" style="253" customWidth="1"/>
    <col min="15865" max="15865" width="70.42578125" style="253" customWidth="1"/>
    <col min="15866" max="15872" width="15" style="253"/>
    <col min="15873" max="15873" width="64.28515625" style="253" customWidth="1"/>
    <col min="15874" max="15874" width="9.42578125" style="253" customWidth="1"/>
    <col min="15875" max="15875" width="12" style="253" customWidth="1"/>
    <col min="15876" max="15878" width="17.140625" style="253" customWidth="1"/>
    <col min="15879" max="16120" width="10" style="253" customWidth="1"/>
    <col min="16121" max="16121" width="70.42578125" style="253" customWidth="1"/>
    <col min="16122" max="16128" width="15" style="253"/>
    <col min="16129" max="16129" width="64.28515625" style="253" customWidth="1"/>
    <col min="16130" max="16130" width="9.42578125" style="253" customWidth="1"/>
    <col min="16131" max="16131" width="12" style="253" customWidth="1"/>
    <col min="16132" max="16134" width="17.140625" style="253" customWidth="1"/>
    <col min="16135" max="16376" width="10" style="253" customWidth="1"/>
    <col min="16377" max="16377" width="70.42578125" style="253" customWidth="1"/>
    <col min="16378" max="16384" width="15" style="253"/>
  </cols>
  <sheetData>
    <row r="1" spans="1:9">
      <c r="A1" s="1"/>
      <c r="B1" s="1"/>
      <c r="C1" s="1"/>
      <c r="D1" s="540" t="s">
        <v>92</v>
      </c>
      <c r="E1" s="540"/>
      <c r="F1" s="540"/>
    </row>
    <row r="2" spans="1:9">
      <c r="A2" s="1"/>
      <c r="B2" s="1"/>
      <c r="C2" s="1"/>
      <c r="D2" s="540" t="s">
        <v>1</v>
      </c>
      <c r="E2" s="540"/>
      <c r="F2" s="540"/>
    </row>
    <row r="3" spans="1:9">
      <c r="A3" s="1"/>
      <c r="B3" s="1"/>
      <c r="C3" s="1"/>
      <c r="D3" s="540" t="s">
        <v>73</v>
      </c>
      <c r="E3" s="540"/>
      <c r="F3" s="540"/>
    </row>
    <row r="4" spans="1:9">
      <c r="A4" s="1"/>
      <c r="B4" s="1"/>
      <c r="C4" s="1"/>
      <c r="D4" s="540" t="s">
        <v>74</v>
      </c>
      <c r="E4" s="540"/>
      <c r="F4" s="540"/>
    </row>
    <row r="5" spans="1:9">
      <c r="A5" s="1"/>
      <c r="B5" s="1"/>
      <c r="C5" s="1"/>
      <c r="D5" s="540" t="s">
        <v>75</v>
      </c>
      <c r="E5" s="540"/>
      <c r="F5" s="540"/>
    </row>
    <row r="6" spans="1:9">
      <c r="A6" s="1"/>
      <c r="B6" s="1"/>
      <c r="C6" s="1"/>
      <c r="D6" s="540" t="s">
        <v>4</v>
      </c>
      <c r="E6" s="540"/>
      <c r="F6" s="540"/>
    </row>
    <row r="7" spans="1:9">
      <c r="A7" s="1"/>
      <c r="B7" s="1"/>
      <c r="C7" s="1"/>
      <c r="D7" s="540" t="s">
        <v>462</v>
      </c>
      <c r="E7" s="540"/>
      <c r="F7" s="540"/>
    </row>
    <row r="8" spans="1:9">
      <c r="A8" s="1"/>
      <c r="B8" s="1"/>
      <c r="C8" s="1"/>
      <c r="D8" s="540"/>
      <c r="E8" s="540"/>
      <c r="F8" s="540"/>
    </row>
    <row r="9" spans="1:9">
      <c r="A9" s="255"/>
      <c r="B9" s="255"/>
      <c r="C9" s="255"/>
      <c r="D9" s="549"/>
      <c r="E9" s="549"/>
      <c r="F9" s="549"/>
    </row>
    <row r="10" spans="1:9" ht="60" customHeight="1">
      <c r="A10" s="570" t="s">
        <v>93</v>
      </c>
      <c r="B10" s="570"/>
      <c r="C10" s="570"/>
      <c r="D10" s="570"/>
      <c r="E10" s="570"/>
      <c r="F10" s="570"/>
    </row>
    <row r="11" spans="1:9" ht="15" customHeight="1">
      <c r="A11" s="256"/>
      <c r="B11" s="257"/>
      <c r="C11" s="257"/>
      <c r="D11" s="258"/>
      <c r="E11" s="259"/>
      <c r="F11" s="259"/>
    </row>
    <row r="12" spans="1:9" ht="24" customHeight="1">
      <c r="A12" s="568" t="s">
        <v>94</v>
      </c>
      <c r="B12" s="568" t="s">
        <v>95</v>
      </c>
      <c r="C12" s="568"/>
      <c r="D12" s="569" t="s">
        <v>9</v>
      </c>
      <c r="E12" s="569" t="s">
        <v>10</v>
      </c>
      <c r="F12" s="569" t="s">
        <v>11</v>
      </c>
    </row>
    <row r="13" spans="1:9" ht="15.75" customHeight="1">
      <c r="A13" s="568"/>
      <c r="B13" s="260" t="s">
        <v>96</v>
      </c>
      <c r="C13" s="260" t="s">
        <v>97</v>
      </c>
      <c r="D13" s="569"/>
      <c r="E13" s="569"/>
      <c r="F13" s="569"/>
    </row>
    <row r="14" spans="1:9" ht="15.75">
      <c r="A14" s="261" t="s">
        <v>98</v>
      </c>
      <c r="B14" s="262" t="s">
        <v>99</v>
      </c>
      <c r="C14" s="263"/>
      <c r="D14" s="264">
        <f>D15+D16+D17+D18+D19+D20</f>
        <v>12199.9</v>
      </c>
      <c r="E14" s="264">
        <f t="shared" ref="E14:F14" si="0">E15+E16+E17+E18+E19+E20</f>
        <v>8679.1</v>
      </c>
      <c r="F14" s="264">
        <f t="shared" si="0"/>
        <v>7917.8</v>
      </c>
    </row>
    <row r="15" spans="1:9" ht="45.75" customHeight="1">
      <c r="A15" s="265" t="s">
        <v>100</v>
      </c>
      <c r="B15" s="266"/>
      <c r="C15" s="267" t="s">
        <v>101</v>
      </c>
      <c r="D15" s="268">
        <f>пр.7!G16</f>
        <v>149</v>
      </c>
      <c r="E15" s="268">
        <f>пр.7!H16</f>
        <v>20</v>
      </c>
      <c r="F15" s="268">
        <f>пр.7!I16</f>
        <v>20</v>
      </c>
      <c r="G15" s="270"/>
      <c r="H15" s="270"/>
      <c r="I15" s="270"/>
    </row>
    <row r="16" spans="1:9" ht="49.5" customHeight="1">
      <c r="A16" s="265" t="s">
        <v>102</v>
      </c>
      <c r="B16" s="266"/>
      <c r="C16" s="267" t="s">
        <v>103</v>
      </c>
      <c r="D16" s="269">
        <f>пр.7!G22</f>
        <v>11708.8</v>
      </c>
      <c r="E16" s="269">
        <f>пр.7!H22</f>
        <v>8398.1</v>
      </c>
      <c r="F16" s="269">
        <f>пр.7!I22</f>
        <v>7636.8</v>
      </c>
      <c r="G16" s="270"/>
      <c r="H16" s="270"/>
      <c r="I16" s="270"/>
    </row>
    <row r="17" spans="1:10" ht="39.75" customHeight="1">
      <c r="A17" s="271" t="s">
        <v>104</v>
      </c>
      <c r="B17" s="272"/>
      <c r="C17" s="267" t="s">
        <v>105</v>
      </c>
      <c r="D17" s="269">
        <f>пр.7!G33</f>
        <v>232.5</v>
      </c>
      <c r="E17" s="269">
        <f>пр.7!H33</f>
        <v>232.5</v>
      </c>
      <c r="F17" s="269">
        <f>пр.7!I33</f>
        <v>232.5</v>
      </c>
      <c r="G17" s="270"/>
      <c r="H17" s="270"/>
      <c r="I17" s="270"/>
      <c r="J17" s="270"/>
    </row>
    <row r="18" spans="1:10" ht="39.75" customHeight="1">
      <c r="A18" s="273" t="s">
        <v>106</v>
      </c>
      <c r="B18" s="274" t="s">
        <v>107</v>
      </c>
      <c r="C18" s="267" t="s">
        <v>108</v>
      </c>
      <c r="D18" s="269">
        <v>0</v>
      </c>
      <c r="E18" s="269">
        <v>0</v>
      </c>
      <c r="F18" s="269">
        <v>0</v>
      </c>
      <c r="G18" s="270"/>
    </row>
    <row r="19" spans="1:10" ht="18" customHeight="1">
      <c r="A19" s="271" t="s">
        <v>109</v>
      </c>
      <c r="B19" s="272"/>
      <c r="C19" s="267" t="s">
        <v>110</v>
      </c>
      <c r="D19" s="269">
        <f>пр.7!G43</f>
        <v>10</v>
      </c>
      <c r="E19" s="269">
        <f>пр.7!H43</f>
        <v>5</v>
      </c>
      <c r="F19" s="269">
        <f>пр.7!I43</f>
        <v>5</v>
      </c>
      <c r="G19" s="270"/>
      <c r="H19" s="270"/>
      <c r="I19" s="270"/>
    </row>
    <row r="20" spans="1:10" ht="15">
      <c r="A20" s="275" t="s">
        <v>111</v>
      </c>
      <c r="B20" s="276"/>
      <c r="C20" s="276" t="s">
        <v>112</v>
      </c>
      <c r="D20" s="269">
        <v>99.6</v>
      </c>
      <c r="E20" s="269">
        <f>пр.7!H46</f>
        <v>23.5</v>
      </c>
      <c r="F20" s="269">
        <f>пр.7!I46</f>
        <v>23.5</v>
      </c>
      <c r="G20" s="270"/>
      <c r="H20" s="270"/>
      <c r="I20" s="270"/>
    </row>
    <row r="21" spans="1:10" ht="26.25" customHeight="1">
      <c r="A21" s="277" t="s">
        <v>113</v>
      </c>
      <c r="B21" s="263" t="s">
        <v>114</v>
      </c>
      <c r="C21" s="263"/>
      <c r="D21" s="264">
        <f>D22</f>
        <v>214.8</v>
      </c>
      <c r="E21" s="264">
        <f t="shared" ref="E21:F21" si="1">E22</f>
        <v>0</v>
      </c>
      <c r="F21" s="264">
        <f t="shared" si="1"/>
        <v>0</v>
      </c>
      <c r="G21" s="270"/>
    </row>
    <row r="22" spans="1:10" ht="21.75" customHeight="1">
      <c r="A22" s="271" t="s">
        <v>115</v>
      </c>
      <c r="B22" s="263"/>
      <c r="C22" s="278" t="s">
        <v>116</v>
      </c>
      <c r="D22" s="269">
        <v>214.8</v>
      </c>
      <c r="E22" s="269"/>
      <c r="F22" s="269">
        <v>0</v>
      </c>
      <c r="G22" s="270"/>
    </row>
    <row r="23" spans="1:10" ht="31.5" customHeight="1">
      <c r="A23" s="277" t="s">
        <v>117</v>
      </c>
      <c r="B23" s="263" t="s">
        <v>118</v>
      </c>
      <c r="C23" s="263"/>
      <c r="D23" s="264">
        <f>D24</f>
        <v>126</v>
      </c>
      <c r="E23" s="264">
        <f t="shared" ref="E23:F23" si="2">E24</f>
        <v>20</v>
      </c>
      <c r="F23" s="264">
        <f t="shared" si="2"/>
        <v>20</v>
      </c>
      <c r="G23" s="270"/>
      <c r="H23" s="270"/>
      <c r="I23" s="270"/>
    </row>
    <row r="24" spans="1:10" ht="30.75" customHeight="1">
      <c r="A24" s="271" t="s">
        <v>119</v>
      </c>
      <c r="B24" s="279"/>
      <c r="C24" s="267" t="s">
        <v>120</v>
      </c>
      <c r="D24" s="269">
        <f>пр.7!G65</f>
        <v>126</v>
      </c>
      <c r="E24" s="269">
        <f>пр.7!H65</f>
        <v>20</v>
      </c>
      <c r="F24" s="269">
        <f>пр.7!I65</f>
        <v>20</v>
      </c>
      <c r="G24" s="270"/>
    </row>
    <row r="25" spans="1:10" ht="21.75" customHeight="1">
      <c r="A25" s="280" t="s">
        <v>121</v>
      </c>
      <c r="B25" s="263" t="s">
        <v>122</v>
      </c>
      <c r="C25" s="263"/>
      <c r="D25" s="264">
        <f>D26+D27</f>
        <v>2397.6000000000004</v>
      </c>
      <c r="E25" s="264">
        <f t="shared" ref="E25:F25" si="3">E26+E27</f>
        <v>1248.5</v>
      </c>
      <c r="F25" s="264">
        <f t="shared" si="3"/>
        <v>2205.3000000000002</v>
      </c>
      <c r="G25" s="270"/>
      <c r="H25" s="270"/>
      <c r="I25" s="270"/>
    </row>
    <row r="26" spans="1:10" ht="15">
      <c r="A26" s="281" t="s">
        <v>123</v>
      </c>
      <c r="B26" s="267"/>
      <c r="C26" s="267" t="s">
        <v>124</v>
      </c>
      <c r="D26" s="269">
        <v>2393.3000000000002</v>
      </c>
      <c r="E26" s="269">
        <f>пр.7!H82</f>
        <v>1248.5</v>
      </c>
      <c r="F26" s="269">
        <v>2205.3000000000002</v>
      </c>
      <c r="G26" s="270"/>
      <c r="H26" s="270"/>
      <c r="I26" s="270"/>
    </row>
    <row r="27" spans="1:10" ht="15">
      <c r="A27" s="279" t="s">
        <v>125</v>
      </c>
      <c r="B27" s="267"/>
      <c r="C27" s="267" t="s">
        <v>126</v>
      </c>
      <c r="D27" s="269">
        <f>пр.7!G96</f>
        <v>4.3</v>
      </c>
      <c r="E27" s="269">
        <f>пр.7!H96</f>
        <v>0</v>
      </c>
      <c r="F27" s="269">
        <f>пр.7!I96</f>
        <v>0</v>
      </c>
      <c r="G27" s="270"/>
      <c r="H27" s="270"/>
      <c r="I27" s="270"/>
    </row>
    <row r="28" spans="1:10" ht="24.75" customHeight="1">
      <c r="A28" s="280" t="s">
        <v>127</v>
      </c>
      <c r="B28" s="263" t="s">
        <v>128</v>
      </c>
      <c r="C28" s="263"/>
      <c r="D28" s="264">
        <f>D29+D30+D31</f>
        <v>2901.8</v>
      </c>
      <c r="E28" s="264">
        <f t="shared" ref="E28:F28" si="4">E29+E30+E31</f>
        <v>736.6</v>
      </c>
      <c r="F28" s="264">
        <f t="shared" si="4"/>
        <v>633.29999999999995</v>
      </c>
      <c r="G28" s="270"/>
    </row>
    <row r="29" spans="1:10" ht="15">
      <c r="A29" s="279" t="s">
        <v>129</v>
      </c>
      <c r="B29" s="267"/>
      <c r="C29" s="267" t="s">
        <v>130</v>
      </c>
      <c r="D29" s="269">
        <f>пр.7!G102</f>
        <v>992.7</v>
      </c>
      <c r="E29" s="269">
        <f>пр.7!H102</f>
        <v>239</v>
      </c>
      <c r="F29" s="269">
        <f>пр.7!I102</f>
        <v>238.5</v>
      </c>
      <c r="G29" s="270"/>
      <c r="H29" s="270"/>
      <c r="I29" s="270"/>
    </row>
    <row r="30" spans="1:10" ht="15">
      <c r="A30" s="279" t="s">
        <v>131</v>
      </c>
      <c r="B30" s="267"/>
      <c r="C30" s="267" t="s">
        <v>132</v>
      </c>
      <c r="D30" s="269">
        <f>пр.7!G112</f>
        <v>27.6</v>
      </c>
      <c r="E30" s="269">
        <f>пр.7!H112</f>
        <v>17.600000000000001</v>
      </c>
      <c r="F30" s="269">
        <f>пр.7!I112</f>
        <v>11.2</v>
      </c>
      <c r="G30" s="270"/>
      <c r="H30" s="270"/>
      <c r="I30" s="270"/>
    </row>
    <row r="31" spans="1:10" ht="15">
      <c r="A31" s="279" t="s">
        <v>133</v>
      </c>
      <c r="B31" s="267"/>
      <c r="C31" s="267" t="s">
        <v>134</v>
      </c>
      <c r="D31" s="269">
        <v>1881.5</v>
      </c>
      <c r="E31" s="269">
        <f>пр.7!H123</f>
        <v>480</v>
      </c>
      <c r="F31" s="269">
        <f>пр.7!I123</f>
        <v>383.6</v>
      </c>
      <c r="G31" s="270"/>
      <c r="H31" s="270"/>
      <c r="I31" s="270"/>
    </row>
    <row r="32" spans="1:10" ht="20.25" customHeight="1">
      <c r="A32" s="282" t="s">
        <v>135</v>
      </c>
      <c r="B32" s="263" t="s">
        <v>136</v>
      </c>
      <c r="C32" s="263"/>
      <c r="D32" s="264">
        <f>D33</f>
        <v>5134.3</v>
      </c>
      <c r="E32" s="264">
        <f t="shared" ref="E32:F32" si="5">E33</f>
        <v>3030.5</v>
      </c>
      <c r="F32" s="264">
        <f t="shared" si="5"/>
        <v>3030.5</v>
      </c>
      <c r="G32" s="270"/>
    </row>
    <row r="33" spans="1:9" ht="20.25" customHeight="1">
      <c r="A33" s="283" t="s">
        <v>137</v>
      </c>
      <c r="B33" s="263"/>
      <c r="C33" s="278" t="s">
        <v>138</v>
      </c>
      <c r="D33" s="269">
        <v>5134.3</v>
      </c>
      <c r="E33" s="269">
        <f>пр.7!H138</f>
        <v>3030.5</v>
      </c>
      <c r="F33" s="269">
        <f>пр.7!I138</f>
        <v>3030.5</v>
      </c>
      <c r="G33" s="270"/>
      <c r="H33" s="270"/>
      <c r="I33" s="270"/>
    </row>
    <row r="34" spans="1:9" ht="20.25" customHeight="1">
      <c r="A34" s="282" t="s">
        <v>139</v>
      </c>
      <c r="B34" s="263" t="s">
        <v>140</v>
      </c>
      <c r="C34" s="263"/>
      <c r="D34" s="264">
        <f>D35</f>
        <v>1043.2</v>
      </c>
      <c r="E34" s="264">
        <f t="shared" ref="E34:F34" si="6">E35</f>
        <v>1043.2</v>
      </c>
      <c r="F34" s="264">
        <f t="shared" si="6"/>
        <v>1043.2</v>
      </c>
      <c r="G34" s="270"/>
    </row>
    <row r="35" spans="1:9" ht="15.75">
      <c r="A35" s="284" t="s">
        <v>141</v>
      </c>
      <c r="B35" s="263"/>
      <c r="C35" s="267" t="s">
        <v>142</v>
      </c>
      <c r="D35" s="269">
        <f>пр.7!G147</f>
        <v>1043.2</v>
      </c>
      <c r="E35" s="269">
        <f>пр.7!H147</f>
        <v>1043.2</v>
      </c>
      <c r="F35" s="269">
        <f>пр.7!I147</f>
        <v>1043.2</v>
      </c>
      <c r="G35" s="270"/>
      <c r="H35" s="270"/>
      <c r="I35" s="270"/>
    </row>
    <row r="36" spans="1:9" ht="20.25" customHeight="1">
      <c r="A36" s="282" t="s">
        <v>143</v>
      </c>
      <c r="B36" s="263" t="s">
        <v>144</v>
      </c>
      <c r="C36" s="263"/>
      <c r="D36" s="264">
        <f>D37</f>
        <v>749.8</v>
      </c>
      <c r="E36" s="264">
        <f t="shared" ref="E36:F36" si="7">E37</f>
        <v>749.8</v>
      </c>
      <c r="F36" s="264">
        <f t="shared" si="7"/>
        <v>749.8</v>
      </c>
      <c r="G36" s="270"/>
      <c r="H36" s="270"/>
      <c r="I36" s="270"/>
    </row>
    <row r="37" spans="1:9" ht="15">
      <c r="A37" s="285" t="s">
        <v>145</v>
      </c>
      <c r="B37" s="267"/>
      <c r="C37" s="267" t="s">
        <v>146</v>
      </c>
      <c r="D37" s="269">
        <f>пр.7!G154</f>
        <v>749.8</v>
      </c>
      <c r="E37" s="269">
        <f>пр.7!H154</f>
        <v>749.8</v>
      </c>
      <c r="F37" s="269">
        <f>пр.7!I154</f>
        <v>749.8</v>
      </c>
      <c r="G37" s="358"/>
    </row>
    <row r="38" spans="1:9" ht="20.25" customHeight="1">
      <c r="A38" s="286" t="s">
        <v>147</v>
      </c>
      <c r="B38" s="287" t="s">
        <v>148</v>
      </c>
      <c r="C38" s="287"/>
      <c r="D38" s="264">
        <f>D39</f>
        <v>0</v>
      </c>
      <c r="E38" s="264">
        <f t="shared" ref="E38:F38" si="8">E39</f>
        <v>397.6</v>
      </c>
      <c r="F38" s="264">
        <f t="shared" si="8"/>
        <v>772.1</v>
      </c>
      <c r="G38" s="270"/>
      <c r="H38" s="270"/>
      <c r="I38" s="270"/>
    </row>
    <row r="39" spans="1:9" ht="15.75">
      <c r="A39" s="288" t="s">
        <v>147</v>
      </c>
      <c r="B39" s="287"/>
      <c r="C39" s="289" t="s">
        <v>149</v>
      </c>
      <c r="D39" s="264"/>
      <c r="E39" s="269">
        <f>пр.7!H163</f>
        <v>397.6</v>
      </c>
      <c r="F39" s="269">
        <f>пр.7!I163</f>
        <v>772.1</v>
      </c>
    </row>
    <row r="40" spans="1:9" ht="18.75">
      <c r="A40" s="286" t="s">
        <v>150</v>
      </c>
      <c r="B40" s="290"/>
      <c r="C40" s="290"/>
      <c r="D40" s="264">
        <f>D38+D36+D34+D32+D28+D25+D23+D21+D14</f>
        <v>24767.4</v>
      </c>
      <c r="E40" s="264">
        <f>E38+E36+E34+E32+E28+E25+E23+E21+E14</f>
        <v>15905.300000000001</v>
      </c>
      <c r="F40" s="264">
        <f>F38+F36+F34+F32+F28+F25+F23+F21+F14</f>
        <v>16372</v>
      </c>
    </row>
    <row r="41" spans="1:9" ht="15.75">
      <c r="A41" s="291"/>
      <c r="B41" s="566"/>
      <c r="C41" s="566"/>
      <c r="D41" s="292"/>
      <c r="E41" s="292"/>
      <c r="F41" s="292"/>
    </row>
    <row r="42" spans="1:9" ht="15.75">
      <c r="A42" s="291"/>
      <c r="B42" s="567"/>
      <c r="C42" s="567"/>
      <c r="D42" s="293"/>
      <c r="E42" s="293"/>
      <c r="F42" s="293"/>
    </row>
    <row r="43" spans="1:9" customFormat="1" ht="18.75">
      <c r="A43" s="294"/>
      <c r="B43" s="294"/>
      <c r="C43" s="295"/>
      <c r="D43" s="296"/>
    </row>
    <row r="44" spans="1:9" customFormat="1" ht="18.75">
      <c r="A44" s="297"/>
      <c r="B44" s="298"/>
      <c r="C44" s="295"/>
      <c r="D44" s="296"/>
    </row>
    <row r="45" spans="1:9" customFormat="1" ht="18.75">
      <c r="A45" s="297"/>
      <c r="B45" s="295"/>
      <c r="C45" s="299"/>
      <c r="D45" s="296"/>
      <c r="F45" s="300"/>
    </row>
    <row r="46" spans="1:9" customFormat="1" ht="18.75">
      <c r="A46" s="294"/>
      <c r="B46" s="294"/>
      <c r="C46" s="301"/>
      <c r="D46" s="296"/>
    </row>
    <row r="47" spans="1:9" customFormat="1" ht="18.75">
      <c r="A47" s="297"/>
      <c r="B47" s="295"/>
      <c r="C47" s="295"/>
      <c r="D47" s="296"/>
    </row>
    <row r="48" spans="1:9" customFormat="1">
      <c r="A48" s="302"/>
      <c r="B48" s="295"/>
      <c r="C48" s="295"/>
      <c r="D48" s="296"/>
    </row>
    <row r="49" spans="1:4" customFormat="1">
      <c r="A49" s="302"/>
      <c r="B49" s="295"/>
      <c r="C49" s="295"/>
      <c r="D49" s="296"/>
    </row>
    <row r="50" spans="1:4" customFormat="1">
      <c r="A50" s="302"/>
      <c r="B50" s="295"/>
      <c r="C50" s="295"/>
      <c r="D50" s="296"/>
    </row>
    <row r="51" spans="1:4" customFormat="1">
      <c r="A51" s="302"/>
      <c r="B51" s="295"/>
      <c r="C51" s="295"/>
      <c r="D51" s="296"/>
    </row>
    <row r="52" spans="1:4">
      <c r="A52" s="270"/>
      <c r="B52" s="270"/>
      <c r="C52" s="270"/>
      <c r="D52" s="303"/>
    </row>
  </sheetData>
  <mergeCells count="17">
    <mergeCell ref="D1:F1"/>
    <mergeCell ref="D2:F2"/>
    <mergeCell ref="D3:F3"/>
    <mergeCell ref="D4:F4"/>
    <mergeCell ref="D5:F5"/>
    <mergeCell ref="B41:C41"/>
    <mergeCell ref="B42:C42"/>
    <mergeCell ref="A12:A13"/>
    <mergeCell ref="D12:D13"/>
    <mergeCell ref="D6:F6"/>
    <mergeCell ref="D7:F7"/>
    <mergeCell ref="D8:F8"/>
    <mergeCell ref="D9:F9"/>
    <mergeCell ref="A10:F10"/>
    <mergeCell ref="E12:E13"/>
    <mergeCell ref="F12:F13"/>
    <mergeCell ref="B12:C12"/>
  </mergeCells>
  <pageMargins left="0.74803149606299202" right="0.35433070866141703" top="0.59055118110236204" bottom="0.39370078740157499" header="0.511811023622047" footer="0.511811023622047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8" tint="0.39994506668294322"/>
  </sheetPr>
  <dimension ref="A1:WVT210"/>
  <sheetViews>
    <sheetView view="pageBreakPreview" topLeftCell="A34" zoomScaleNormal="85" workbookViewId="0">
      <selection activeCell="A10" sqref="A10:H10"/>
    </sheetView>
  </sheetViews>
  <sheetFormatPr defaultColWidth="9" defaultRowHeight="12.75"/>
  <cols>
    <col min="1" max="1" width="48.28515625" style="14" customWidth="1"/>
    <col min="2" max="2" width="4.42578125" style="5" customWidth="1"/>
    <col min="3" max="3" width="4.5703125" style="5" customWidth="1"/>
    <col min="4" max="4" width="13.28515625" style="5" customWidth="1"/>
    <col min="5" max="5" width="4.42578125" style="5" customWidth="1"/>
    <col min="6" max="6" width="13.28515625" style="5" customWidth="1"/>
    <col min="7" max="7" width="11.85546875" style="5" customWidth="1"/>
    <col min="8" max="8" width="12.42578125" style="15" customWidth="1"/>
    <col min="9" max="9" width="10.42578125" style="14" hidden="1" customWidth="1"/>
    <col min="10" max="10" width="5.5703125" style="14" hidden="1" customWidth="1"/>
    <col min="11" max="12" width="8.85546875" style="14" hidden="1" customWidth="1"/>
    <col min="13" max="13" width="22.42578125" style="14" customWidth="1"/>
    <col min="14" max="15" width="5.85546875" style="14" customWidth="1"/>
    <col min="16" max="16" width="6.140625" style="14" customWidth="1"/>
    <col min="17" max="256" width="9.140625" style="14"/>
    <col min="257" max="257" width="48.28515625" style="14" customWidth="1"/>
    <col min="258" max="258" width="4.42578125" style="14" customWidth="1"/>
    <col min="259" max="259" width="4.5703125" style="14" customWidth="1"/>
    <col min="260" max="260" width="13.28515625" style="14" customWidth="1"/>
    <col min="261" max="261" width="4.42578125" style="14" customWidth="1"/>
    <col min="262" max="262" width="13.28515625" style="14" customWidth="1"/>
    <col min="263" max="263" width="11.85546875" style="14" customWidth="1"/>
    <col min="264" max="264" width="12.42578125" style="14" customWidth="1"/>
    <col min="265" max="268" width="9" style="14" hidden="1" customWidth="1"/>
    <col min="269" max="269" width="22.42578125" style="14" customWidth="1"/>
    <col min="270" max="271" width="5.85546875" style="14" customWidth="1"/>
    <col min="272" max="272" width="6.140625" style="14" customWidth="1"/>
    <col min="273" max="512" width="9.140625" style="14"/>
    <col min="513" max="513" width="48.28515625" style="14" customWidth="1"/>
    <col min="514" max="514" width="4.42578125" style="14" customWidth="1"/>
    <col min="515" max="515" width="4.5703125" style="14" customWidth="1"/>
    <col min="516" max="516" width="13.28515625" style="14" customWidth="1"/>
    <col min="517" max="517" width="4.42578125" style="14" customWidth="1"/>
    <col min="518" max="518" width="13.28515625" style="14" customWidth="1"/>
    <col min="519" max="519" width="11.85546875" style="14" customWidth="1"/>
    <col min="520" max="520" width="12.42578125" style="14" customWidth="1"/>
    <col min="521" max="524" width="9" style="14" hidden="1" customWidth="1"/>
    <col min="525" max="525" width="22.42578125" style="14" customWidth="1"/>
    <col min="526" max="527" width="5.85546875" style="14" customWidth="1"/>
    <col min="528" max="528" width="6.140625" style="14" customWidth="1"/>
    <col min="529" max="768" width="9.140625" style="14"/>
    <col min="769" max="769" width="48.28515625" style="14" customWidth="1"/>
    <col min="770" max="770" width="4.42578125" style="14" customWidth="1"/>
    <col min="771" max="771" width="4.5703125" style="14" customWidth="1"/>
    <col min="772" max="772" width="13.28515625" style="14" customWidth="1"/>
    <col min="773" max="773" width="4.42578125" style="14" customWidth="1"/>
    <col min="774" max="774" width="13.28515625" style="14" customWidth="1"/>
    <col min="775" max="775" width="11.85546875" style="14" customWidth="1"/>
    <col min="776" max="776" width="12.42578125" style="14" customWidth="1"/>
    <col min="777" max="780" width="9" style="14" hidden="1" customWidth="1"/>
    <col min="781" max="781" width="22.42578125" style="14" customWidth="1"/>
    <col min="782" max="783" width="5.85546875" style="14" customWidth="1"/>
    <col min="784" max="784" width="6.140625" style="14" customWidth="1"/>
    <col min="785" max="1024" width="9.140625" style="14"/>
    <col min="1025" max="1025" width="48.28515625" style="14" customWidth="1"/>
    <col min="1026" max="1026" width="4.42578125" style="14" customWidth="1"/>
    <col min="1027" max="1027" width="4.5703125" style="14" customWidth="1"/>
    <col min="1028" max="1028" width="13.28515625" style="14" customWidth="1"/>
    <col min="1029" max="1029" width="4.42578125" style="14" customWidth="1"/>
    <col min="1030" max="1030" width="13.28515625" style="14" customWidth="1"/>
    <col min="1031" max="1031" width="11.85546875" style="14" customWidth="1"/>
    <col min="1032" max="1032" width="12.42578125" style="14" customWidth="1"/>
    <col min="1033" max="1036" width="9" style="14" hidden="1" customWidth="1"/>
    <col min="1037" max="1037" width="22.42578125" style="14" customWidth="1"/>
    <col min="1038" max="1039" width="5.85546875" style="14" customWidth="1"/>
    <col min="1040" max="1040" width="6.140625" style="14" customWidth="1"/>
    <col min="1041" max="1280" width="9.140625" style="14"/>
    <col min="1281" max="1281" width="48.28515625" style="14" customWidth="1"/>
    <col min="1282" max="1282" width="4.42578125" style="14" customWidth="1"/>
    <col min="1283" max="1283" width="4.5703125" style="14" customWidth="1"/>
    <col min="1284" max="1284" width="13.28515625" style="14" customWidth="1"/>
    <col min="1285" max="1285" width="4.42578125" style="14" customWidth="1"/>
    <col min="1286" max="1286" width="13.28515625" style="14" customWidth="1"/>
    <col min="1287" max="1287" width="11.85546875" style="14" customWidth="1"/>
    <col min="1288" max="1288" width="12.42578125" style="14" customWidth="1"/>
    <col min="1289" max="1292" width="9" style="14" hidden="1" customWidth="1"/>
    <col min="1293" max="1293" width="22.42578125" style="14" customWidth="1"/>
    <col min="1294" max="1295" width="5.85546875" style="14" customWidth="1"/>
    <col min="1296" max="1296" width="6.140625" style="14" customWidth="1"/>
    <col min="1297" max="1536" width="9.140625" style="14"/>
    <col min="1537" max="1537" width="48.28515625" style="14" customWidth="1"/>
    <col min="1538" max="1538" width="4.42578125" style="14" customWidth="1"/>
    <col min="1539" max="1539" width="4.5703125" style="14" customWidth="1"/>
    <col min="1540" max="1540" width="13.28515625" style="14" customWidth="1"/>
    <col min="1541" max="1541" width="4.42578125" style="14" customWidth="1"/>
    <col min="1542" max="1542" width="13.28515625" style="14" customWidth="1"/>
    <col min="1543" max="1543" width="11.85546875" style="14" customWidth="1"/>
    <col min="1544" max="1544" width="12.42578125" style="14" customWidth="1"/>
    <col min="1545" max="1548" width="9" style="14" hidden="1" customWidth="1"/>
    <col min="1549" max="1549" width="22.42578125" style="14" customWidth="1"/>
    <col min="1550" max="1551" width="5.85546875" style="14" customWidth="1"/>
    <col min="1552" max="1552" width="6.140625" style="14" customWidth="1"/>
    <col min="1553" max="1792" width="9.140625" style="14"/>
    <col min="1793" max="1793" width="48.28515625" style="14" customWidth="1"/>
    <col min="1794" max="1794" width="4.42578125" style="14" customWidth="1"/>
    <col min="1795" max="1795" width="4.5703125" style="14" customWidth="1"/>
    <col min="1796" max="1796" width="13.28515625" style="14" customWidth="1"/>
    <col min="1797" max="1797" width="4.42578125" style="14" customWidth="1"/>
    <col min="1798" max="1798" width="13.28515625" style="14" customWidth="1"/>
    <col min="1799" max="1799" width="11.85546875" style="14" customWidth="1"/>
    <col min="1800" max="1800" width="12.42578125" style="14" customWidth="1"/>
    <col min="1801" max="1804" width="9" style="14" hidden="1" customWidth="1"/>
    <col min="1805" max="1805" width="22.42578125" style="14" customWidth="1"/>
    <col min="1806" max="1807" width="5.85546875" style="14" customWidth="1"/>
    <col min="1808" max="1808" width="6.140625" style="14" customWidth="1"/>
    <col min="1809" max="2048" width="9.140625" style="14"/>
    <col min="2049" max="2049" width="48.28515625" style="14" customWidth="1"/>
    <col min="2050" max="2050" width="4.42578125" style="14" customWidth="1"/>
    <col min="2051" max="2051" width="4.5703125" style="14" customWidth="1"/>
    <col min="2052" max="2052" width="13.28515625" style="14" customWidth="1"/>
    <col min="2053" max="2053" width="4.42578125" style="14" customWidth="1"/>
    <col min="2054" max="2054" width="13.28515625" style="14" customWidth="1"/>
    <col min="2055" max="2055" width="11.85546875" style="14" customWidth="1"/>
    <col min="2056" max="2056" width="12.42578125" style="14" customWidth="1"/>
    <col min="2057" max="2060" width="9" style="14" hidden="1" customWidth="1"/>
    <col min="2061" max="2061" width="22.42578125" style="14" customWidth="1"/>
    <col min="2062" max="2063" width="5.85546875" style="14" customWidth="1"/>
    <col min="2064" max="2064" width="6.140625" style="14" customWidth="1"/>
    <col min="2065" max="2304" width="9.140625" style="14"/>
    <col min="2305" max="2305" width="48.28515625" style="14" customWidth="1"/>
    <col min="2306" max="2306" width="4.42578125" style="14" customWidth="1"/>
    <col min="2307" max="2307" width="4.5703125" style="14" customWidth="1"/>
    <col min="2308" max="2308" width="13.28515625" style="14" customWidth="1"/>
    <col min="2309" max="2309" width="4.42578125" style="14" customWidth="1"/>
    <col min="2310" max="2310" width="13.28515625" style="14" customWidth="1"/>
    <col min="2311" max="2311" width="11.85546875" style="14" customWidth="1"/>
    <col min="2312" max="2312" width="12.42578125" style="14" customWidth="1"/>
    <col min="2313" max="2316" width="9" style="14" hidden="1" customWidth="1"/>
    <col min="2317" max="2317" width="22.42578125" style="14" customWidth="1"/>
    <col min="2318" max="2319" width="5.85546875" style="14" customWidth="1"/>
    <col min="2320" max="2320" width="6.140625" style="14" customWidth="1"/>
    <col min="2321" max="2560" width="9.140625" style="14"/>
    <col min="2561" max="2561" width="48.28515625" style="14" customWidth="1"/>
    <col min="2562" max="2562" width="4.42578125" style="14" customWidth="1"/>
    <col min="2563" max="2563" width="4.5703125" style="14" customWidth="1"/>
    <col min="2564" max="2564" width="13.28515625" style="14" customWidth="1"/>
    <col min="2565" max="2565" width="4.42578125" style="14" customWidth="1"/>
    <col min="2566" max="2566" width="13.28515625" style="14" customWidth="1"/>
    <col min="2567" max="2567" width="11.85546875" style="14" customWidth="1"/>
    <col min="2568" max="2568" width="12.42578125" style="14" customWidth="1"/>
    <col min="2569" max="2572" width="9" style="14" hidden="1" customWidth="1"/>
    <col min="2573" max="2573" width="22.42578125" style="14" customWidth="1"/>
    <col min="2574" max="2575" width="5.85546875" style="14" customWidth="1"/>
    <col min="2576" max="2576" width="6.140625" style="14" customWidth="1"/>
    <col min="2577" max="2816" width="9.140625" style="14"/>
    <col min="2817" max="2817" width="48.28515625" style="14" customWidth="1"/>
    <col min="2818" max="2818" width="4.42578125" style="14" customWidth="1"/>
    <col min="2819" max="2819" width="4.5703125" style="14" customWidth="1"/>
    <col min="2820" max="2820" width="13.28515625" style="14" customWidth="1"/>
    <col min="2821" max="2821" width="4.42578125" style="14" customWidth="1"/>
    <col min="2822" max="2822" width="13.28515625" style="14" customWidth="1"/>
    <col min="2823" max="2823" width="11.85546875" style="14" customWidth="1"/>
    <col min="2824" max="2824" width="12.42578125" style="14" customWidth="1"/>
    <col min="2825" max="2828" width="9" style="14" hidden="1" customWidth="1"/>
    <col min="2829" max="2829" width="22.42578125" style="14" customWidth="1"/>
    <col min="2830" max="2831" width="5.85546875" style="14" customWidth="1"/>
    <col min="2832" max="2832" width="6.140625" style="14" customWidth="1"/>
    <col min="2833" max="3072" width="9.140625" style="14"/>
    <col min="3073" max="3073" width="48.28515625" style="14" customWidth="1"/>
    <col min="3074" max="3074" width="4.42578125" style="14" customWidth="1"/>
    <col min="3075" max="3075" width="4.5703125" style="14" customWidth="1"/>
    <col min="3076" max="3076" width="13.28515625" style="14" customWidth="1"/>
    <col min="3077" max="3077" width="4.42578125" style="14" customWidth="1"/>
    <col min="3078" max="3078" width="13.28515625" style="14" customWidth="1"/>
    <col min="3079" max="3079" width="11.85546875" style="14" customWidth="1"/>
    <col min="3080" max="3080" width="12.42578125" style="14" customWidth="1"/>
    <col min="3081" max="3084" width="9" style="14" hidden="1" customWidth="1"/>
    <col min="3085" max="3085" width="22.42578125" style="14" customWidth="1"/>
    <col min="3086" max="3087" width="5.85546875" style="14" customWidth="1"/>
    <col min="3088" max="3088" width="6.140625" style="14" customWidth="1"/>
    <col min="3089" max="3328" width="9.140625" style="14"/>
    <col min="3329" max="3329" width="48.28515625" style="14" customWidth="1"/>
    <col min="3330" max="3330" width="4.42578125" style="14" customWidth="1"/>
    <col min="3331" max="3331" width="4.5703125" style="14" customWidth="1"/>
    <col min="3332" max="3332" width="13.28515625" style="14" customWidth="1"/>
    <col min="3333" max="3333" width="4.42578125" style="14" customWidth="1"/>
    <col min="3334" max="3334" width="13.28515625" style="14" customWidth="1"/>
    <col min="3335" max="3335" width="11.85546875" style="14" customWidth="1"/>
    <col min="3336" max="3336" width="12.42578125" style="14" customWidth="1"/>
    <col min="3337" max="3340" width="9" style="14" hidden="1" customWidth="1"/>
    <col min="3341" max="3341" width="22.42578125" style="14" customWidth="1"/>
    <col min="3342" max="3343" width="5.85546875" style="14" customWidth="1"/>
    <col min="3344" max="3344" width="6.140625" style="14" customWidth="1"/>
    <col min="3345" max="3584" width="9.140625" style="14"/>
    <col min="3585" max="3585" width="48.28515625" style="14" customWidth="1"/>
    <col min="3586" max="3586" width="4.42578125" style="14" customWidth="1"/>
    <col min="3587" max="3587" width="4.5703125" style="14" customWidth="1"/>
    <col min="3588" max="3588" width="13.28515625" style="14" customWidth="1"/>
    <col min="3589" max="3589" width="4.42578125" style="14" customWidth="1"/>
    <col min="3590" max="3590" width="13.28515625" style="14" customWidth="1"/>
    <col min="3591" max="3591" width="11.85546875" style="14" customWidth="1"/>
    <col min="3592" max="3592" width="12.42578125" style="14" customWidth="1"/>
    <col min="3593" max="3596" width="9" style="14" hidden="1" customWidth="1"/>
    <col min="3597" max="3597" width="22.42578125" style="14" customWidth="1"/>
    <col min="3598" max="3599" width="5.85546875" style="14" customWidth="1"/>
    <col min="3600" max="3600" width="6.140625" style="14" customWidth="1"/>
    <col min="3601" max="3840" width="9.140625" style="14"/>
    <col min="3841" max="3841" width="48.28515625" style="14" customWidth="1"/>
    <col min="3842" max="3842" width="4.42578125" style="14" customWidth="1"/>
    <col min="3843" max="3843" width="4.5703125" style="14" customWidth="1"/>
    <col min="3844" max="3844" width="13.28515625" style="14" customWidth="1"/>
    <col min="3845" max="3845" width="4.42578125" style="14" customWidth="1"/>
    <col min="3846" max="3846" width="13.28515625" style="14" customWidth="1"/>
    <col min="3847" max="3847" width="11.85546875" style="14" customWidth="1"/>
    <col min="3848" max="3848" width="12.42578125" style="14" customWidth="1"/>
    <col min="3849" max="3852" width="9" style="14" hidden="1" customWidth="1"/>
    <col min="3853" max="3853" width="22.42578125" style="14" customWidth="1"/>
    <col min="3854" max="3855" width="5.85546875" style="14" customWidth="1"/>
    <col min="3856" max="3856" width="6.140625" style="14" customWidth="1"/>
    <col min="3857" max="4096" width="9.140625" style="14"/>
    <col min="4097" max="4097" width="48.28515625" style="14" customWidth="1"/>
    <col min="4098" max="4098" width="4.42578125" style="14" customWidth="1"/>
    <col min="4099" max="4099" width="4.5703125" style="14" customWidth="1"/>
    <col min="4100" max="4100" width="13.28515625" style="14" customWidth="1"/>
    <col min="4101" max="4101" width="4.42578125" style="14" customWidth="1"/>
    <col min="4102" max="4102" width="13.28515625" style="14" customWidth="1"/>
    <col min="4103" max="4103" width="11.85546875" style="14" customWidth="1"/>
    <col min="4104" max="4104" width="12.42578125" style="14" customWidth="1"/>
    <col min="4105" max="4108" width="9" style="14" hidden="1" customWidth="1"/>
    <col min="4109" max="4109" width="22.42578125" style="14" customWidth="1"/>
    <col min="4110" max="4111" width="5.85546875" style="14" customWidth="1"/>
    <col min="4112" max="4112" width="6.140625" style="14" customWidth="1"/>
    <col min="4113" max="4352" width="9.140625" style="14"/>
    <col min="4353" max="4353" width="48.28515625" style="14" customWidth="1"/>
    <col min="4354" max="4354" width="4.42578125" style="14" customWidth="1"/>
    <col min="4355" max="4355" width="4.5703125" style="14" customWidth="1"/>
    <col min="4356" max="4356" width="13.28515625" style="14" customWidth="1"/>
    <col min="4357" max="4357" width="4.42578125" style="14" customWidth="1"/>
    <col min="4358" max="4358" width="13.28515625" style="14" customWidth="1"/>
    <col min="4359" max="4359" width="11.85546875" style="14" customWidth="1"/>
    <col min="4360" max="4360" width="12.42578125" style="14" customWidth="1"/>
    <col min="4361" max="4364" width="9" style="14" hidden="1" customWidth="1"/>
    <col min="4365" max="4365" width="22.42578125" style="14" customWidth="1"/>
    <col min="4366" max="4367" width="5.85546875" style="14" customWidth="1"/>
    <col min="4368" max="4368" width="6.140625" style="14" customWidth="1"/>
    <col min="4369" max="4608" width="9.140625" style="14"/>
    <col min="4609" max="4609" width="48.28515625" style="14" customWidth="1"/>
    <col min="4610" max="4610" width="4.42578125" style="14" customWidth="1"/>
    <col min="4611" max="4611" width="4.5703125" style="14" customWidth="1"/>
    <col min="4612" max="4612" width="13.28515625" style="14" customWidth="1"/>
    <col min="4613" max="4613" width="4.42578125" style="14" customWidth="1"/>
    <col min="4614" max="4614" width="13.28515625" style="14" customWidth="1"/>
    <col min="4615" max="4615" width="11.85546875" style="14" customWidth="1"/>
    <col min="4616" max="4616" width="12.42578125" style="14" customWidth="1"/>
    <col min="4617" max="4620" width="9" style="14" hidden="1" customWidth="1"/>
    <col min="4621" max="4621" width="22.42578125" style="14" customWidth="1"/>
    <col min="4622" max="4623" width="5.85546875" style="14" customWidth="1"/>
    <col min="4624" max="4624" width="6.140625" style="14" customWidth="1"/>
    <col min="4625" max="4864" width="9.140625" style="14"/>
    <col min="4865" max="4865" width="48.28515625" style="14" customWidth="1"/>
    <col min="4866" max="4866" width="4.42578125" style="14" customWidth="1"/>
    <col min="4867" max="4867" width="4.5703125" style="14" customWidth="1"/>
    <col min="4868" max="4868" width="13.28515625" style="14" customWidth="1"/>
    <col min="4869" max="4869" width="4.42578125" style="14" customWidth="1"/>
    <col min="4870" max="4870" width="13.28515625" style="14" customWidth="1"/>
    <col min="4871" max="4871" width="11.85546875" style="14" customWidth="1"/>
    <col min="4872" max="4872" width="12.42578125" style="14" customWidth="1"/>
    <col min="4873" max="4876" width="9" style="14" hidden="1" customWidth="1"/>
    <col min="4877" max="4877" width="22.42578125" style="14" customWidth="1"/>
    <col min="4878" max="4879" width="5.85546875" style="14" customWidth="1"/>
    <col min="4880" max="4880" width="6.140625" style="14" customWidth="1"/>
    <col min="4881" max="5120" width="9.140625" style="14"/>
    <col min="5121" max="5121" width="48.28515625" style="14" customWidth="1"/>
    <col min="5122" max="5122" width="4.42578125" style="14" customWidth="1"/>
    <col min="5123" max="5123" width="4.5703125" style="14" customWidth="1"/>
    <col min="5124" max="5124" width="13.28515625" style="14" customWidth="1"/>
    <col min="5125" max="5125" width="4.42578125" style="14" customWidth="1"/>
    <col min="5126" max="5126" width="13.28515625" style="14" customWidth="1"/>
    <col min="5127" max="5127" width="11.85546875" style="14" customWidth="1"/>
    <col min="5128" max="5128" width="12.42578125" style="14" customWidth="1"/>
    <col min="5129" max="5132" width="9" style="14" hidden="1" customWidth="1"/>
    <col min="5133" max="5133" width="22.42578125" style="14" customWidth="1"/>
    <col min="5134" max="5135" width="5.85546875" style="14" customWidth="1"/>
    <col min="5136" max="5136" width="6.140625" style="14" customWidth="1"/>
    <col min="5137" max="5376" width="9.140625" style="14"/>
    <col min="5377" max="5377" width="48.28515625" style="14" customWidth="1"/>
    <col min="5378" max="5378" width="4.42578125" style="14" customWidth="1"/>
    <col min="5379" max="5379" width="4.5703125" style="14" customWidth="1"/>
    <col min="5380" max="5380" width="13.28515625" style="14" customWidth="1"/>
    <col min="5381" max="5381" width="4.42578125" style="14" customWidth="1"/>
    <col min="5382" max="5382" width="13.28515625" style="14" customWidth="1"/>
    <col min="5383" max="5383" width="11.85546875" style="14" customWidth="1"/>
    <col min="5384" max="5384" width="12.42578125" style="14" customWidth="1"/>
    <col min="5385" max="5388" width="9" style="14" hidden="1" customWidth="1"/>
    <col min="5389" max="5389" width="22.42578125" style="14" customWidth="1"/>
    <col min="5390" max="5391" width="5.85546875" style="14" customWidth="1"/>
    <col min="5392" max="5392" width="6.140625" style="14" customWidth="1"/>
    <col min="5393" max="5632" width="9.140625" style="14"/>
    <col min="5633" max="5633" width="48.28515625" style="14" customWidth="1"/>
    <col min="5634" max="5634" width="4.42578125" style="14" customWidth="1"/>
    <col min="5635" max="5635" width="4.5703125" style="14" customWidth="1"/>
    <col min="5636" max="5636" width="13.28515625" style="14" customWidth="1"/>
    <col min="5637" max="5637" width="4.42578125" style="14" customWidth="1"/>
    <col min="5638" max="5638" width="13.28515625" style="14" customWidth="1"/>
    <col min="5639" max="5639" width="11.85546875" style="14" customWidth="1"/>
    <col min="5640" max="5640" width="12.42578125" style="14" customWidth="1"/>
    <col min="5641" max="5644" width="9" style="14" hidden="1" customWidth="1"/>
    <col min="5645" max="5645" width="22.42578125" style="14" customWidth="1"/>
    <col min="5646" max="5647" width="5.85546875" style="14" customWidth="1"/>
    <col min="5648" max="5648" width="6.140625" style="14" customWidth="1"/>
    <col min="5649" max="5888" width="9.140625" style="14"/>
    <col min="5889" max="5889" width="48.28515625" style="14" customWidth="1"/>
    <col min="5890" max="5890" width="4.42578125" style="14" customWidth="1"/>
    <col min="5891" max="5891" width="4.5703125" style="14" customWidth="1"/>
    <col min="5892" max="5892" width="13.28515625" style="14" customWidth="1"/>
    <col min="5893" max="5893" width="4.42578125" style="14" customWidth="1"/>
    <col min="5894" max="5894" width="13.28515625" style="14" customWidth="1"/>
    <col min="5895" max="5895" width="11.85546875" style="14" customWidth="1"/>
    <col min="5896" max="5896" width="12.42578125" style="14" customWidth="1"/>
    <col min="5897" max="5900" width="9" style="14" hidden="1" customWidth="1"/>
    <col min="5901" max="5901" width="22.42578125" style="14" customWidth="1"/>
    <col min="5902" max="5903" width="5.85546875" style="14" customWidth="1"/>
    <col min="5904" max="5904" width="6.140625" style="14" customWidth="1"/>
    <col min="5905" max="6144" width="9.140625" style="14"/>
    <col min="6145" max="6145" width="48.28515625" style="14" customWidth="1"/>
    <col min="6146" max="6146" width="4.42578125" style="14" customWidth="1"/>
    <col min="6147" max="6147" width="4.5703125" style="14" customWidth="1"/>
    <col min="6148" max="6148" width="13.28515625" style="14" customWidth="1"/>
    <col min="6149" max="6149" width="4.42578125" style="14" customWidth="1"/>
    <col min="6150" max="6150" width="13.28515625" style="14" customWidth="1"/>
    <col min="6151" max="6151" width="11.85546875" style="14" customWidth="1"/>
    <col min="6152" max="6152" width="12.42578125" style="14" customWidth="1"/>
    <col min="6153" max="6156" width="9" style="14" hidden="1" customWidth="1"/>
    <col min="6157" max="6157" width="22.42578125" style="14" customWidth="1"/>
    <col min="6158" max="6159" width="5.85546875" style="14" customWidth="1"/>
    <col min="6160" max="6160" width="6.140625" style="14" customWidth="1"/>
    <col min="6161" max="6400" width="9.140625" style="14"/>
    <col min="6401" max="6401" width="48.28515625" style="14" customWidth="1"/>
    <col min="6402" max="6402" width="4.42578125" style="14" customWidth="1"/>
    <col min="6403" max="6403" width="4.5703125" style="14" customWidth="1"/>
    <col min="6404" max="6404" width="13.28515625" style="14" customWidth="1"/>
    <col min="6405" max="6405" width="4.42578125" style="14" customWidth="1"/>
    <col min="6406" max="6406" width="13.28515625" style="14" customWidth="1"/>
    <col min="6407" max="6407" width="11.85546875" style="14" customWidth="1"/>
    <col min="6408" max="6408" width="12.42578125" style="14" customWidth="1"/>
    <col min="6409" max="6412" width="9" style="14" hidden="1" customWidth="1"/>
    <col min="6413" max="6413" width="22.42578125" style="14" customWidth="1"/>
    <col min="6414" max="6415" width="5.85546875" style="14" customWidth="1"/>
    <col min="6416" max="6416" width="6.140625" style="14" customWidth="1"/>
    <col min="6417" max="6656" width="9.140625" style="14"/>
    <col min="6657" max="6657" width="48.28515625" style="14" customWidth="1"/>
    <col min="6658" max="6658" width="4.42578125" style="14" customWidth="1"/>
    <col min="6659" max="6659" width="4.5703125" style="14" customWidth="1"/>
    <col min="6660" max="6660" width="13.28515625" style="14" customWidth="1"/>
    <col min="6661" max="6661" width="4.42578125" style="14" customWidth="1"/>
    <col min="6662" max="6662" width="13.28515625" style="14" customWidth="1"/>
    <col min="6663" max="6663" width="11.85546875" style="14" customWidth="1"/>
    <col min="6664" max="6664" width="12.42578125" style="14" customWidth="1"/>
    <col min="6665" max="6668" width="9" style="14" hidden="1" customWidth="1"/>
    <col min="6669" max="6669" width="22.42578125" style="14" customWidth="1"/>
    <col min="6670" max="6671" width="5.85546875" style="14" customWidth="1"/>
    <col min="6672" max="6672" width="6.140625" style="14" customWidth="1"/>
    <col min="6673" max="6912" width="9.140625" style="14"/>
    <col min="6913" max="6913" width="48.28515625" style="14" customWidth="1"/>
    <col min="6914" max="6914" width="4.42578125" style="14" customWidth="1"/>
    <col min="6915" max="6915" width="4.5703125" style="14" customWidth="1"/>
    <col min="6916" max="6916" width="13.28515625" style="14" customWidth="1"/>
    <col min="6917" max="6917" width="4.42578125" style="14" customWidth="1"/>
    <col min="6918" max="6918" width="13.28515625" style="14" customWidth="1"/>
    <col min="6919" max="6919" width="11.85546875" style="14" customWidth="1"/>
    <col min="6920" max="6920" width="12.42578125" style="14" customWidth="1"/>
    <col min="6921" max="6924" width="9" style="14" hidden="1" customWidth="1"/>
    <col min="6925" max="6925" width="22.42578125" style="14" customWidth="1"/>
    <col min="6926" max="6927" width="5.85546875" style="14" customWidth="1"/>
    <col min="6928" max="6928" width="6.140625" style="14" customWidth="1"/>
    <col min="6929" max="7168" width="9.140625" style="14"/>
    <col min="7169" max="7169" width="48.28515625" style="14" customWidth="1"/>
    <col min="7170" max="7170" width="4.42578125" style="14" customWidth="1"/>
    <col min="7171" max="7171" width="4.5703125" style="14" customWidth="1"/>
    <col min="7172" max="7172" width="13.28515625" style="14" customWidth="1"/>
    <col min="7173" max="7173" width="4.42578125" style="14" customWidth="1"/>
    <col min="7174" max="7174" width="13.28515625" style="14" customWidth="1"/>
    <col min="7175" max="7175" width="11.85546875" style="14" customWidth="1"/>
    <col min="7176" max="7176" width="12.42578125" style="14" customWidth="1"/>
    <col min="7177" max="7180" width="9" style="14" hidden="1" customWidth="1"/>
    <col min="7181" max="7181" width="22.42578125" style="14" customWidth="1"/>
    <col min="7182" max="7183" width="5.85546875" style="14" customWidth="1"/>
    <col min="7184" max="7184" width="6.140625" style="14" customWidth="1"/>
    <col min="7185" max="7424" width="9.140625" style="14"/>
    <col min="7425" max="7425" width="48.28515625" style="14" customWidth="1"/>
    <col min="7426" max="7426" width="4.42578125" style="14" customWidth="1"/>
    <col min="7427" max="7427" width="4.5703125" style="14" customWidth="1"/>
    <col min="7428" max="7428" width="13.28515625" style="14" customWidth="1"/>
    <col min="7429" max="7429" width="4.42578125" style="14" customWidth="1"/>
    <col min="7430" max="7430" width="13.28515625" style="14" customWidth="1"/>
    <col min="7431" max="7431" width="11.85546875" style="14" customWidth="1"/>
    <col min="7432" max="7432" width="12.42578125" style="14" customWidth="1"/>
    <col min="7433" max="7436" width="9" style="14" hidden="1" customWidth="1"/>
    <col min="7437" max="7437" width="22.42578125" style="14" customWidth="1"/>
    <col min="7438" max="7439" width="5.85546875" style="14" customWidth="1"/>
    <col min="7440" max="7440" width="6.140625" style="14" customWidth="1"/>
    <col min="7441" max="7680" width="9.140625" style="14"/>
    <col min="7681" max="7681" width="48.28515625" style="14" customWidth="1"/>
    <col min="7682" max="7682" width="4.42578125" style="14" customWidth="1"/>
    <col min="7683" max="7683" width="4.5703125" style="14" customWidth="1"/>
    <col min="7684" max="7684" width="13.28515625" style="14" customWidth="1"/>
    <col min="7685" max="7685" width="4.42578125" style="14" customWidth="1"/>
    <col min="7686" max="7686" width="13.28515625" style="14" customWidth="1"/>
    <col min="7687" max="7687" width="11.85546875" style="14" customWidth="1"/>
    <col min="7688" max="7688" width="12.42578125" style="14" customWidth="1"/>
    <col min="7689" max="7692" width="9" style="14" hidden="1" customWidth="1"/>
    <col min="7693" max="7693" width="22.42578125" style="14" customWidth="1"/>
    <col min="7694" max="7695" width="5.85546875" style="14" customWidth="1"/>
    <col min="7696" max="7696" width="6.140625" style="14" customWidth="1"/>
    <col min="7697" max="7936" width="9.140625" style="14"/>
    <col min="7937" max="7937" width="48.28515625" style="14" customWidth="1"/>
    <col min="7938" max="7938" width="4.42578125" style="14" customWidth="1"/>
    <col min="7939" max="7939" width="4.5703125" style="14" customWidth="1"/>
    <col min="7940" max="7940" width="13.28515625" style="14" customWidth="1"/>
    <col min="7941" max="7941" width="4.42578125" style="14" customWidth="1"/>
    <col min="7942" max="7942" width="13.28515625" style="14" customWidth="1"/>
    <col min="7943" max="7943" width="11.85546875" style="14" customWidth="1"/>
    <col min="7944" max="7944" width="12.42578125" style="14" customWidth="1"/>
    <col min="7945" max="7948" width="9" style="14" hidden="1" customWidth="1"/>
    <col min="7949" max="7949" width="22.42578125" style="14" customWidth="1"/>
    <col min="7950" max="7951" width="5.85546875" style="14" customWidth="1"/>
    <col min="7952" max="7952" width="6.140625" style="14" customWidth="1"/>
    <col min="7953" max="8192" width="9.140625" style="14"/>
    <col min="8193" max="8193" width="48.28515625" style="14" customWidth="1"/>
    <col min="8194" max="8194" width="4.42578125" style="14" customWidth="1"/>
    <col min="8195" max="8195" width="4.5703125" style="14" customWidth="1"/>
    <col min="8196" max="8196" width="13.28515625" style="14" customWidth="1"/>
    <col min="8197" max="8197" width="4.42578125" style="14" customWidth="1"/>
    <col min="8198" max="8198" width="13.28515625" style="14" customWidth="1"/>
    <col min="8199" max="8199" width="11.85546875" style="14" customWidth="1"/>
    <col min="8200" max="8200" width="12.42578125" style="14" customWidth="1"/>
    <col min="8201" max="8204" width="9" style="14" hidden="1" customWidth="1"/>
    <col min="8205" max="8205" width="22.42578125" style="14" customWidth="1"/>
    <col min="8206" max="8207" width="5.85546875" style="14" customWidth="1"/>
    <col min="8208" max="8208" width="6.140625" style="14" customWidth="1"/>
    <col min="8209" max="8448" width="9.140625" style="14"/>
    <col min="8449" max="8449" width="48.28515625" style="14" customWidth="1"/>
    <col min="8450" max="8450" width="4.42578125" style="14" customWidth="1"/>
    <col min="8451" max="8451" width="4.5703125" style="14" customWidth="1"/>
    <col min="8452" max="8452" width="13.28515625" style="14" customWidth="1"/>
    <col min="8453" max="8453" width="4.42578125" style="14" customWidth="1"/>
    <col min="8454" max="8454" width="13.28515625" style="14" customWidth="1"/>
    <col min="8455" max="8455" width="11.85546875" style="14" customWidth="1"/>
    <col min="8456" max="8456" width="12.42578125" style="14" customWidth="1"/>
    <col min="8457" max="8460" width="9" style="14" hidden="1" customWidth="1"/>
    <col min="8461" max="8461" width="22.42578125" style="14" customWidth="1"/>
    <col min="8462" max="8463" width="5.85546875" style="14" customWidth="1"/>
    <col min="8464" max="8464" width="6.140625" style="14" customWidth="1"/>
    <col min="8465" max="8704" width="9.140625" style="14"/>
    <col min="8705" max="8705" width="48.28515625" style="14" customWidth="1"/>
    <col min="8706" max="8706" width="4.42578125" style="14" customWidth="1"/>
    <col min="8707" max="8707" width="4.5703125" style="14" customWidth="1"/>
    <col min="8708" max="8708" width="13.28515625" style="14" customWidth="1"/>
    <col min="8709" max="8709" width="4.42578125" style="14" customWidth="1"/>
    <col min="8710" max="8710" width="13.28515625" style="14" customWidth="1"/>
    <col min="8711" max="8711" width="11.85546875" style="14" customWidth="1"/>
    <col min="8712" max="8712" width="12.42578125" style="14" customWidth="1"/>
    <col min="8713" max="8716" width="9" style="14" hidden="1" customWidth="1"/>
    <col min="8717" max="8717" width="22.42578125" style="14" customWidth="1"/>
    <col min="8718" max="8719" width="5.85546875" style="14" customWidth="1"/>
    <col min="8720" max="8720" width="6.140625" style="14" customWidth="1"/>
    <col min="8721" max="8960" width="9.140625" style="14"/>
    <col min="8961" max="8961" width="48.28515625" style="14" customWidth="1"/>
    <col min="8962" max="8962" width="4.42578125" style="14" customWidth="1"/>
    <col min="8963" max="8963" width="4.5703125" style="14" customWidth="1"/>
    <col min="8964" max="8964" width="13.28515625" style="14" customWidth="1"/>
    <col min="8965" max="8965" width="4.42578125" style="14" customWidth="1"/>
    <col min="8966" max="8966" width="13.28515625" style="14" customWidth="1"/>
    <col min="8967" max="8967" width="11.85546875" style="14" customWidth="1"/>
    <col min="8968" max="8968" width="12.42578125" style="14" customWidth="1"/>
    <col min="8969" max="8972" width="9" style="14" hidden="1" customWidth="1"/>
    <col min="8973" max="8973" width="22.42578125" style="14" customWidth="1"/>
    <col min="8974" max="8975" width="5.85546875" style="14" customWidth="1"/>
    <col min="8976" max="8976" width="6.140625" style="14" customWidth="1"/>
    <col min="8977" max="9216" width="9.140625" style="14"/>
    <col min="9217" max="9217" width="48.28515625" style="14" customWidth="1"/>
    <col min="9218" max="9218" width="4.42578125" style="14" customWidth="1"/>
    <col min="9219" max="9219" width="4.5703125" style="14" customWidth="1"/>
    <col min="9220" max="9220" width="13.28515625" style="14" customWidth="1"/>
    <col min="9221" max="9221" width="4.42578125" style="14" customWidth="1"/>
    <col min="9222" max="9222" width="13.28515625" style="14" customWidth="1"/>
    <col min="9223" max="9223" width="11.85546875" style="14" customWidth="1"/>
    <col min="9224" max="9224" width="12.42578125" style="14" customWidth="1"/>
    <col min="9225" max="9228" width="9" style="14" hidden="1" customWidth="1"/>
    <col min="9229" max="9229" width="22.42578125" style="14" customWidth="1"/>
    <col min="9230" max="9231" width="5.85546875" style="14" customWidth="1"/>
    <col min="9232" max="9232" width="6.140625" style="14" customWidth="1"/>
    <col min="9233" max="9472" width="9.140625" style="14"/>
    <col min="9473" max="9473" width="48.28515625" style="14" customWidth="1"/>
    <col min="9474" max="9474" width="4.42578125" style="14" customWidth="1"/>
    <col min="9475" max="9475" width="4.5703125" style="14" customWidth="1"/>
    <col min="9476" max="9476" width="13.28515625" style="14" customWidth="1"/>
    <col min="9477" max="9477" width="4.42578125" style="14" customWidth="1"/>
    <col min="9478" max="9478" width="13.28515625" style="14" customWidth="1"/>
    <col min="9479" max="9479" width="11.85546875" style="14" customWidth="1"/>
    <col min="9480" max="9480" width="12.42578125" style="14" customWidth="1"/>
    <col min="9481" max="9484" width="9" style="14" hidden="1" customWidth="1"/>
    <col min="9485" max="9485" width="22.42578125" style="14" customWidth="1"/>
    <col min="9486" max="9487" width="5.85546875" style="14" customWidth="1"/>
    <col min="9488" max="9488" width="6.140625" style="14" customWidth="1"/>
    <col min="9489" max="9728" width="9.140625" style="14"/>
    <col min="9729" max="9729" width="48.28515625" style="14" customWidth="1"/>
    <col min="9730" max="9730" width="4.42578125" style="14" customWidth="1"/>
    <col min="9731" max="9731" width="4.5703125" style="14" customWidth="1"/>
    <col min="9732" max="9732" width="13.28515625" style="14" customWidth="1"/>
    <col min="9733" max="9733" width="4.42578125" style="14" customWidth="1"/>
    <col min="9734" max="9734" width="13.28515625" style="14" customWidth="1"/>
    <col min="9735" max="9735" width="11.85546875" style="14" customWidth="1"/>
    <col min="9736" max="9736" width="12.42578125" style="14" customWidth="1"/>
    <col min="9737" max="9740" width="9" style="14" hidden="1" customWidth="1"/>
    <col min="9741" max="9741" width="22.42578125" style="14" customWidth="1"/>
    <col min="9742" max="9743" width="5.85546875" style="14" customWidth="1"/>
    <col min="9744" max="9744" width="6.140625" style="14" customWidth="1"/>
    <col min="9745" max="9984" width="9.140625" style="14"/>
    <col min="9985" max="9985" width="48.28515625" style="14" customWidth="1"/>
    <col min="9986" max="9986" width="4.42578125" style="14" customWidth="1"/>
    <col min="9987" max="9987" width="4.5703125" style="14" customWidth="1"/>
    <col min="9988" max="9988" width="13.28515625" style="14" customWidth="1"/>
    <col min="9989" max="9989" width="4.42578125" style="14" customWidth="1"/>
    <col min="9990" max="9990" width="13.28515625" style="14" customWidth="1"/>
    <col min="9991" max="9991" width="11.85546875" style="14" customWidth="1"/>
    <col min="9992" max="9992" width="12.42578125" style="14" customWidth="1"/>
    <col min="9993" max="9996" width="9" style="14" hidden="1" customWidth="1"/>
    <col min="9997" max="9997" width="22.42578125" style="14" customWidth="1"/>
    <col min="9998" max="9999" width="5.85546875" style="14" customWidth="1"/>
    <col min="10000" max="10000" width="6.140625" style="14" customWidth="1"/>
    <col min="10001" max="10240" width="9.140625" style="14"/>
    <col min="10241" max="10241" width="48.28515625" style="14" customWidth="1"/>
    <col min="10242" max="10242" width="4.42578125" style="14" customWidth="1"/>
    <col min="10243" max="10243" width="4.5703125" style="14" customWidth="1"/>
    <col min="10244" max="10244" width="13.28515625" style="14" customWidth="1"/>
    <col min="10245" max="10245" width="4.42578125" style="14" customWidth="1"/>
    <col min="10246" max="10246" width="13.28515625" style="14" customWidth="1"/>
    <col min="10247" max="10247" width="11.85546875" style="14" customWidth="1"/>
    <col min="10248" max="10248" width="12.42578125" style="14" customWidth="1"/>
    <col min="10249" max="10252" width="9" style="14" hidden="1" customWidth="1"/>
    <col min="10253" max="10253" width="22.42578125" style="14" customWidth="1"/>
    <col min="10254" max="10255" width="5.85546875" style="14" customWidth="1"/>
    <col min="10256" max="10256" width="6.140625" style="14" customWidth="1"/>
    <col min="10257" max="10496" width="9.140625" style="14"/>
    <col min="10497" max="10497" width="48.28515625" style="14" customWidth="1"/>
    <col min="10498" max="10498" width="4.42578125" style="14" customWidth="1"/>
    <col min="10499" max="10499" width="4.5703125" style="14" customWidth="1"/>
    <col min="10500" max="10500" width="13.28515625" style="14" customWidth="1"/>
    <col min="10501" max="10501" width="4.42578125" style="14" customWidth="1"/>
    <col min="10502" max="10502" width="13.28515625" style="14" customWidth="1"/>
    <col min="10503" max="10503" width="11.85546875" style="14" customWidth="1"/>
    <col min="10504" max="10504" width="12.42578125" style="14" customWidth="1"/>
    <col min="10505" max="10508" width="9" style="14" hidden="1" customWidth="1"/>
    <col min="10509" max="10509" width="22.42578125" style="14" customWidth="1"/>
    <col min="10510" max="10511" width="5.85546875" style="14" customWidth="1"/>
    <col min="10512" max="10512" width="6.140625" style="14" customWidth="1"/>
    <col min="10513" max="10752" width="9.140625" style="14"/>
    <col min="10753" max="10753" width="48.28515625" style="14" customWidth="1"/>
    <col min="10754" max="10754" width="4.42578125" style="14" customWidth="1"/>
    <col min="10755" max="10755" width="4.5703125" style="14" customWidth="1"/>
    <col min="10756" max="10756" width="13.28515625" style="14" customWidth="1"/>
    <col min="10757" max="10757" width="4.42578125" style="14" customWidth="1"/>
    <col min="10758" max="10758" width="13.28515625" style="14" customWidth="1"/>
    <col min="10759" max="10759" width="11.85546875" style="14" customWidth="1"/>
    <col min="10760" max="10760" width="12.42578125" style="14" customWidth="1"/>
    <col min="10761" max="10764" width="9" style="14" hidden="1" customWidth="1"/>
    <col min="10765" max="10765" width="22.42578125" style="14" customWidth="1"/>
    <col min="10766" max="10767" width="5.85546875" style="14" customWidth="1"/>
    <col min="10768" max="10768" width="6.140625" style="14" customWidth="1"/>
    <col min="10769" max="11008" width="9.140625" style="14"/>
    <col min="11009" max="11009" width="48.28515625" style="14" customWidth="1"/>
    <col min="11010" max="11010" width="4.42578125" style="14" customWidth="1"/>
    <col min="11011" max="11011" width="4.5703125" style="14" customWidth="1"/>
    <col min="11012" max="11012" width="13.28515625" style="14" customWidth="1"/>
    <col min="11013" max="11013" width="4.42578125" style="14" customWidth="1"/>
    <col min="11014" max="11014" width="13.28515625" style="14" customWidth="1"/>
    <col min="11015" max="11015" width="11.85546875" style="14" customWidth="1"/>
    <col min="11016" max="11016" width="12.42578125" style="14" customWidth="1"/>
    <col min="11017" max="11020" width="9" style="14" hidden="1" customWidth="1"/>
    <col min="11021" max="11021" width="22.42578125" style="14" customWidth="1"/>
    <col min="11022" max="11023" width="5.85546875" style="14" customWidth="1"/>
    <col min="11024" max="11024" width="6.140625" style="14" customWidth="1"/>
    <col min="11025" max="11264" width="9.140625" style="14"/>
    <col min="11265" max="11265" width="48.28515625" style="14" customWidth="1"/>
    <col min="11266" max="11266" width="4.42578125" style="14" customWidth="1"/>
    <col min="11267" max="11267" width="4.5703125" style="14" customWidth="1"/>
    <col min="11268" max="11268" width="13.28515625" style="14" customWidth="1"/>
    <col min="11269" max="11269" width="4.42578125" style="14" customWidth="1"/>
    <col min="11270" max="11270" width="13.28515625" style="14" customWidth="1"/>
    <col min="11271" max="11271" width="11.85546875" style="14" customWidth="1"/>
    <col min="11272" max="11272" width="12.42578125" style="14" customWidth="1"/>
    <col min="11273" max="11276" width="9" style="14" hidden="1" customWidth="1"/>
    <col min="11277" max="11277" width="22.42578125" style="14" customWidth="1"/>
    <col min="11278" max="11279" width="5.85546875" style="14" customWidth="1"/>
    <col min="11280" max="11280" width="6.140625" style="14" customWidth="1"/>
    <col min="11281" max="11520" width="9.140625" style="14"/>
    <col min="11521" max="11521" width="48.28515625" style="14" customWidth="1"/>
    <col min="11522" max="11522" width="4.42578125" style="14" customWidth="1"/>
    <col min="11523" max="11523" width="4.5703125" style="14" customWidth="1"/>
    <col min="11524" max="11524" width="13.28515625" style="14" customWidth="1"/>
    <col min="11525" max="11525" width="4.42578125" style="14" customWidth="1"/>
    <col min="11526" max="11526" width="13.28515625" style="14" customWidth="1"/>
    <col min="11527" max="11527" width="11.85546875" style="14" customWidth="1"/>
    <col min="11528" max="11528" width="12.42578125" style="14" customWidth="1"/>
    <col min="11529" max="11532" width="9" style="14" hidden="1" customWidth="1"/>
    <col min="11533" max="11533" width="22.42578125" style="14" customWidth="1"/>
    <col min="11534" max="11535" width="5.85546875" style="14" customWidth="1"/>
    <col min="11536" max="11536" width="6.140625" style="14" customWidth="1"/>
    <col min="11537" max="11776" width="9.140625" style="14"/>
    <col min="11777" max="11777" width="48.28515625" style="14" customWidth="1"/>
    <col min="11778" max="11778" width="4.42578125" style="14" customWidth="1"/>
    <col min="11779" max="11779" width="4.5703125" style="14" customWidth="1"/>
    <col min="11780" max="11780" width="13.28515625" style="14" customWidth="1"/>
    <col min="11781" max="11781" width="4.42578125" style="14" customWidth="1"/>
    <col min="11782" max="11782" width="13.28515625" style="14" customWidth="1"/>
    <col min="11783" max="11783" width="11.85546875" style="14" customWidth="1"/>
    <col min="11784" max="11784" width="12.42578125" style="14" customWidth="1"/>
    <col min="11785" max="11788" width="9" style="14" hidden="1" customWidth="1"/>
    <col min="11789" max="11789" width="22.42578125" style="14" customWidth="1"/>
    <col min="11790" max="11791" width="5.85546875" style="14" customWidth="1"/>
    <col min="11792" max="11792" width="6.140625" style="14" customWidth="1"/>
    <col min="11793" max="12032" width="9.140625" style="14"/>
    <col min="12033" max="12033" width="48.28515625" style="14" customWidth="1"/>
    <col min="12034" max="12034" width="4.42578125" style="14" customWidth="1"/>
    <col min="12035" max="12035" width="4.5703125" style="14" customWidth="1"/>
    <col min="12036" max="12036" width="13.28515625" style="14" customWidth="1"/>
    <col min="12037" max="12037" width="4.42578125" style="14" customWidth="1"/>
    <col min="12038" max="12038" width="13.28515625" style="14" customWidth="1"/>
    <col min="12039" max="12039" width="11.85546875" style="14" customWidth="1"/>
    <col min="12040" max="12040" width="12.42578125" style="14" customWidth="1"/>
    <col min="12041" max="12044" width="9" style="14" hidden="1" customWidth="1"/>
    <col min="12045" max="12045" width="22.42578125" style="14" customWidth="1"/>
    <col min="12046" max="12047" width="5.85546875" style="14" customWidth="1"/>
    <col min="12048" max="12048" width="6.140625" style="14" customWidth="1"/>
    <col min="12049" max="12288" width="9.140625" style="14"/>
    <col min="12289" max="12289" width="48.28515625" style="14" customWidth="1"/>
    <col min="12290" max="12290" width="4.42578125" style="14" customWidth="1"/>
    <col min="12291" max="12291" width="4.5703125" style="14" customWidth="1"/>
    <col min="12292" max="12292" width="13.28515625" style="14" customWidth="1"/>
    <col min="12293" max="12293" width="4.42578125" style="14" customWidth="1"/>
    <col min="12294" max="12294" width="13.28515625" style="14" customWidth="1"/>
    <col min="12295" max="12295" width="11.85546875" style="14" customWidth="1"/>
    <col min="12296" max="12296" width="12.42578125" style="14" customWidth="1"/>
    <col min="12297" max="12300" width="9" style="14" hidden="1" customWidth="1"/>
    <col min="12301" max="12301" width="22.42578125" style="14" customWidth="1"/>
    <col min="12302" max="12303" width="5.85546875" style="14" customWidth="1"/>
    <col min="12304" max="12304" width="6.140625" style="14" customWidth="1"/>
    <col min="12305" max="12544" width="9.140625" style="14"/>
    <col min="12545" max="12545" width="48.28515625" style="14" customWidth="1"/>
    <col min="12546" max="12546" width="4.42578125" style="14" customWidth="1"/>
    <col min="12547" max="12547" width="4.5703125" style="14" customWidth="1"/>
    <col min="12548" max="12548" width="13.28515625" style="14" customWidth="1"/>
    <col min="12549" max="12549" width="4.42578125" style="14" customWidth="1"/>
    <col min="12550" max="12550" width="13.28515625" style="14" customWidth="1"/>
    <col min="12551" max="12551" width="11.85546875" style="14" customWidth="1"/>
    <col min="12552" max="12552" width="12.42578125" style="14" customWidth="1"/>
    <col min="12553" max="12556" width="9" style="14" hidden="1" customWidth="1"/>
    <col min="12557" max="12557" width="22.42578125" style="14" customWidth="1"/>
    <col min="12558" max="12559" width="5.85546875" style="14" customWidth="1"/>
    <col min="12560" max="12560" width="6.140625" style="14" customWidth="1"/>
    <col min="12561" max="12800" width="9.140625" style="14"/>
    <col min="12801" max="12801" width="48.28515625" style="14" customWidth="1"/>
    <col min="12802" max="12802" width="4.42578125" style="14" customWidth="1"/>
    <col min="12803" max="12803" width="4.5703125" style="14" customWidth="1"/>
    <col min="12804" max="12804" width="13.28515625" style="14" customWidth="1"/>
    <col min="12805" max="12805" width="4.42578125" style="14" customWidth="1"/>
    <col min="12806" max="12806" width="13.28515625" style="14" customWidth="1"/>
    <col min="12807" max="12807" width="11.85546875" style="14" customWidth="1"/>
    <col min="12808" max="12808" width="12.42578125" style="14" customWidth="1"/>
    <col min="12809" max="12812" width="9" style="14" hidden="1" customWidth="1"/>
    <col min="12813" max="12813" width="22.42578125" style="14" customWidth="1"/>
    <col min="12814" max="12815" width="5.85546875" style="14" customWidth="1"/>
    <col min="12816" max="12816" width="6.140625" style="14" customWidth="1"/>
    <col min="12817" max="13056" width="9.140625" style="14"/>
    <col min="13057" max="13057" width="48.28515625" style="14" customWidth="1"/>
    <col min="13058" max="13058" width="4.42578125" style="14" customWidth="1"/>
    <col min="13059" max="13059" width="4.5703125" style="14" customWidth="1"/>
    <col min="13060" max="13060" width="13.28515625" style="14" customWidth="1"/>
    <col min="13061" max="13061" width="4.42578125" style="14" customWidth="1"/>
    <col min="13062" max="13062" width="13.28515625" style="14" customWidth="1"/>
    <col min="13063" max="13063" width="11.85546875" style="14" customWidth="1"/>
    <col min="13064" max="13064" width="12.42578125" style="14" customWidth="1"/>
    <col min="13065" max="13068" width="9" style="14" hidden="1" customWidth="1"/>
    <col min="13069" max="13069" width="22.42578125" style="14" customWidth="1"/>
    <col min="13070" max="13071" width="5.85546875" style="14" customWidth="1"/>
    <col min="13072" max="13072" width="6.140625" style="14" customWidth="1"/>
    <col min="13073" max="13312" width="9.140625" style="14"/>
    <col min="13313" max="13313" width="48.28515625" style="14" customWidth="1"/>
    <col min="13314" max="13314" width="4.42578125" style="14" customWidth="1"/>
    <col min="13315" max="13315" width="4.5703125" style="14" customWidth="1"/>
    <col min="13316" max="13316" width="13.28515625" style="14" customWidth="1"/>
    <col min="13317" max="13317" width="4.42578125" style="14" customWidth="1"/>
    <col min="13318" max="13318" width="13.28515625" style="14" customWidth="1"/>
    <col min="13319" max="13319" width="11.85546875" style="14" customWidth="1"/>
    <col min="13320" max="13320" width="12.42578125" style="14" customWidth="1"/>
    <col min="13321" max="13324" width="9" style="14" hidden="1" customWidth="1"/>
    <col min="13325" max="13325" width="22.42578125" style="14" customWidth="1"/>
    <col min="13326" max="13327" width="5.85546875" style="14" customWidth="1"/>
    <col min="13328" max="13328" width="6.140625" style="14" customWidth="1"/>
    <col min="13329" max="13568" width="9.140625" style="14"/>
    <col min="13569" max="13569" width="48.28515625" style="14" customWidth="1"/>
    <col min="13570" max="13570" width="4.42578125" style="14" customWidth="1"/>
    <col min="13571" max="13571" width="4.5703125" style="14" customWidth="1"/>
    <col min="13572" max="13572" width="13.28515625" style="14" customWidth="1"/>
    <col min="13573" max="13573" width="4.42578125" style="14" customWidth="1"/>
    <col min="13574" max="13574" width="13.28515625" style="14" customWidth="1"/>
    <col min="13575" max="13575" width="11.85546875" style="14" customWidth="1"/>
    <col min="13576" max="13576" width="12.42578125" style="14" customWidth="1"/>
    <col min="13577" max="13580" width="9" style="14" hidden="1" customWidth="1"/>
    <col min="13581" max="13581" width="22.42578125" style="14" customWidth="1"/>
    <col min="13582" max="13583" width="5.85546875" style="14" customWidth="1"/>
    <col min="13584" max="13584" width="6.140625" style="14" customWidth="1"/>
    <col min="13585" max="13824" width="9.140625" style="14"/>
    <col min="13825" max="13825" width="48.28515625" style="14" customWidth="1"/>
    <col min="13826" max="13826" width="4.42578125" style="14" customWidth="1"/>
    <col min="13827" max="13827" width="4.5703125" style="14" customWidth="1"/>
    <col min="13828" max="13828" width="13.28515625" style="14" customWidth="1"/>
    <col min="13829" max="13829" width="4.42578125" style="14" customWidth="1"/>
    <col min="13830" max="13830" width="13.28515625" style="14" customWidth="1"/>
    <col min="13831" max="13831" width="11.85546875" style="14" customWidth="1"/>
    <col min="13832" max="13832" width="12.42578125" style="14" customWidth="1"/>
    <col min="13833" max="13836" width="9" style="14" hidden="1" customWidth="1"/>
    <col min="13837" max="13837" width="22.42578125" style="14" customWidth="1"/>
    <col min="13838" max="13839" width="5.85546875" style="14" customWidth="1"/>
    <col min="13840" max="13840" width="6.140625" style="14" customWidth="1"/>
    <col min="13841" max="14080" width="9.140625" style="14"/>
    <col min="14081" max="14081" width="48.28515625" style="14" customWidth="1"/>
    <col min="14082" max="14082" width="4.42578125" style="14" customWidth="1"/>
    <col min="14083" max="14083" width="4.5703125" style="14" customWidth="1"/>
    <col min="14084" max="14084" width="13.28515625" style="14" customWidth="1"/>
    <col min="14085" max="14085" width="4.42578125" style="14" customWidth="1"/>
    <col min="14086" max="14086" width="13.28515625" style="14" customWidth="1"/>
    <col min="14087" max="14087" width="11.85546875" style="14" customWidth="1"/>
    <col min="14088" max="14088" width="12.42578125" style="14" customWidth="1"/>
    <col min="14089" max="14092" width="9" style="14" hidden="1" customWidth="1"/>
    <col min="14093" max="14093" width="22.42578125" style="14" customWidth="1"/>
    <col min="14094" max="14095" width="5.85546875" style="14" customWidth="1"/>
    <col min="14096" max="14096" width="6.140625" style="14" customWidth="1"/>
    <col min="14097" max="14336" width="9.140625" style="14"/>
    <col min="14337" max="14337" width="48.28515625" style="14" customWidth="1"/>
    <col min="14338" max="14338" width="4.42578125" style="14" customWidth="1"/>
    <col min="14339" max="14339" width="4.5703125" style="14" customWidth="1"/>
    <col min="14340" max="14340" width="13.28515625" style="14" customWidth="1"/>
    <col min="14341" max="14341" width="4.42578125" style="14" customWidth="1"/>
    <col min="14342" max="14342" width="13.28515625" style="14" customWidth="1"/>
    <col min="14343" max="14343" width="11.85546875" style="14" customWidth="1"/>
    <col min="14344" max="14344" width="12.42578125" style="14" customWidth="1"/>
    <col min="14345" max="14348" width="9" style="14" hidden="1" customWidth="1"/>
    <col min="14349" max="14349" width="22.42578125" style="14" customWidth="1"/>
    <col min="14350" max="14351" width="5.85546875" style="14" customWidth="1"/>
    <col min="14352" max="14352" width="6.140625" style="14" customWidth="1"/>
    <col min="14353" max="14592" width="9.140625" style="14"/>
    <col min="14593" max="14593" width="48.28515625" style="14" customWidth="1"/>
    <col min="14594" max="14594" width="4.42578125" style="14" customWidth="1"/>
    <col min="14595" max="14595" width="4.5703125" style="14" customWidth="1"/>
    <col min="14596" max="14596" width="13.28515625" style="14" customWidth="1"/>
    <col min="14597" max="14597" width="4.42578125" style="14" customWidth="1"/>
    <col min="14598" max="14598" width="13.28515625" style="14" customWidth="1"/>
    <col min="14599" max="14599" width="11.85546875" style="14" customWidth="1"/>
    <col min="14600" max="14600" width="12.42578125" style="14" customWidth="1"/>
    <col min="14601" max="14604" width="9" style="14" hidden="1" customWidth="1"/>
    <col min="14605" max="14605" width="22.42578125" style="14" customWidth="1"/>
    <col min="14606" max="14607" width="5.85546875" style="14" customWidth="1"/>
    <col min="14608" max="14608" width="6.140625" style="14" customWidth="1"/>
    <col min="14609" max="14848" width="9.140625" style="14"/>
    <col min="14849" max="14849" width="48.28515625" style="14" customWidth="1"/>
    <col min="14850" max="14850" width="4.42578125" style="14" customWidth="1"/>
    <col min="14851" max="14851" width="4.5703125" style="14" customWidth="1"/>
    <col min="14852" max="14852" width="13.28515625" style="14" customWidth="1"/>
    <col min="14853" max="14853" width="4.42578125" style="14" customWidth="1"/>
    <col min="14854" max="14854" width="13.28515625" style="14" customWidth="1"/>
    <col min="14855" max="14855" width="11.85546875" style="14" customWidth="1"/>
    <col min="14856" max="14856" width="12.42578125" style="14" customWidth="1"/>
    <col min="14857" max="14860" width="9" style="14" hidden="1" customWidth="1"/>
    <col min="14861" max="14861" width="22.42578125" style="14" customWidth="1"/>
    <col min="14862" max="14863" width="5.85546875" style="14" customWidth="1"/>
    <col min="14864" max="14864" width="6.140625" style="14" customWidth="1"/>
    <col min="14865" max="15104" width="9.140625" style="14"/>
    <col min="15105" max="15105" width="48.28515625" style="14" customWidth="1"/>
    <col min="15106" max="15106" width="4.42578125" style="14" customWidth="1"/>
    <col min="15107" max="15107" width="4.5703125" style="14" customWidth="1"/>
    <col min="15108" max="15108" width="13.28515625" style="14" customWidth="1"/>
    <col min="15109" max="15109" width="4.42578125" style="14" customWidth="1"/>
    <col min="15110" max="15110" width="13.28515625" style="14" customWidth="1"/>
    <col min="15111" max="15111" width="11.85546875" style="14" customWidth="1"/>
    <col min="15112" max="15112" width="12.42578125" style="14" customWidth="1"/>
    <col min="15113" max="15116" width="9" style="14" hidden="1" customWidth="1"/>
    <col min="15117" max="15117" width="22.42578125" style="14" customWidth="1"/>
    <col min="15118" max="15119" width="5.85546875" style="14" customWidth="1"/>
    <col min="15120" max="15120" width="6.140625" style="14" customWidth="1"/>
    <col min="15121" max="15360" width="9.140625" style="14"/>
    <col min="15361" max="15361" width="48.28515625" style="14" customWidth="1"/>
    <col min="15362" max="15362" width="4.42578125" style="14" customWidth="1"/>
    <col min="15363" max="15363" width="4.5703125" style="14" customWidth="1"/>
    <col min="15364" max="15364" width="13.28515625" style="14" customWidth="1"/>
    <col min="15365" max="15365" width="4.42578125" style="14" customWidth="1"/>
    <col min="15366" max="15366" width="13.28515625" style="14" customWidth="1"/>
    <col min="15367" max="15367" width="11.85546875" style="14" customWidth="1"/>
    <col min="15368" max="15368" width="12.42578125" style="14" customWidth="1"/>
    <col min="15369" max="15372" width="9" style="14" hidden="1" customWidth="1"/>
    <col min="15373" max="15373" width="22.42578125" style="14" customWidth="1"/>
    <col min="15374" max="15375" width="5.85546875" style="14" customWidth="1"/>
    <col min="15376" max="15376" width="6.140625" style="14" customWidth="1"/>
    <col min="15377" max="15616" width="9.140625" style="14"/>
    <col min="15617" max="15617" width="48.28515625" style="14" customWidth="1"/>
    <col min="15618" max="15618" width="4.42578125" style="14" customWidth="1"/>
    <col min="15619" max="15619" width="4.5703125" style="14" customWidth="1"/>
    <col min="15620" max="15620" width="13.28515625" style="14" customWidth="1"/>
    <col min="15621" max="15621" width="4.42578125" style="14" customWidth="1"/>
    <col min="15622" max="15622" width="13.28515625" style="14" customWidth="1"/>
    <col min="15623" max="15623" width="11.85546875" style="14" customWidth="1"/>
    <col min="15624" max="15624" width="12.42578125" style="14" customWidth="1"/>
    <col min="15625" max="15628" width="9" style="14" hidden="1" customWidth="1"/>
    <col min="15629" max="15629" width="22.42578125" style="14" customWidth="1"/>
    <col min="15630" max="15631" width="5.85546875" style="14" customWidth="1"/>
    <col min="15632" max="15632" width="6.140625" style="14" customWidth="1"/>
    <col min="15633" max="15872" width="9.140625" style="14"/>
    <col min="15873" max="15873" width="48.28515625" style="14" customWidth="1"/>
    <col min="15874" max="15874" width="4.42578125" style="14" customWidth="1"/>
    <col min="15875" max="15875" width="4.5703125" style="14" customWidth="1"/>
    <col min="15876" max="15876" width="13.28515625" style="14" customWidth="1"/>
    <col min="15877" max="15877" width="4.42578125" style="14" customWidth="1"/>
    <col min="15878" max="15878" width="13.28515625" style="14" customWidth="1"/>
    <col min="15879" max="15879" width="11.85546875" style="14" customWidth="1"/>
    <col min="15880" max="15880" width="12.42578125" style="14" customWidth="1"/>
    <col min="15881" max="15884" width="9" style="14" hidden="1" customWidth="1"/>
    <col min="15885" max="15885" width="22.42578125" style="14" customWidth="1"/>
    <col min="15886" max="15887" width="5.85546875" style="14" customWidth="1"/>
    <col min="15888" max="15888" width="6.140625" style="14" customWidth="1"/>
    <col min="15889" max="16128" width="9.140625" style="14"/>
    <col min="16129" max="16129" width="48.28515625" style="14" customWidth="1"/>
    <col min="16130" max="16130" width="4.42578125" style="14" customWidth="1"/>
    <col min="16131" max="16131" width="4.5703125" style="14" customWidth="1"/>
    <col min="16132" max="16132" width="13.28515625" style="14" customWidth="1"/>
    <col min="16133" max="16133" width="4.42578125" style="14" customWidth="1"/>
    <col min="16134" max="16134" width="13.28515625" style="14" customWidth="1"/>
    <col min="16135" max="16135" width="11.85546875" style="14" customWidth="1"/>
    <col min="16136" max="16136" width="12.42578125" style="14" customWidth="1"/>
    <col min="16137" max="16140" width="9" style="14" hidden="1" customWidth="1"/>
    <col min="16141" max="16141" width="22.42578125" style="14" customWidth="1"/>
    <col min="16142" max="16143" width="5.85546875" style="14" customWidth="1"/>
    <col min="16144" max="16144" width="6.140625" style="14" customWidth="1"/>
    <col min="16145" max="16384" width="9.140625" style="14"/>
  </cols>
  <sheetData>
    <row r="1" spans="1:13" ht="15">
      <c r="A1" s="243"/>
      <c r="B1" s="243"/>
      <c r="C1" s="243"/>
      <c r="D1" s="540" t="s">
        <v>151</v>
      </c>
      <c r="E1" s="540"/>
      <c r="F1" s="540"/>
      <c r="G1" s="540"/>
      <c r="H1" s="540"/>
      <c r="I1" s="59"/>
      <c r="J1" s="59"/>
    </row>
    <row r="2" spans="1:13" ht="15">
      <c r="A2" s="243"/>
      <c r="B2" s="243"/>
      <c r="C2" s="243"/>
      <c r="D2" s="540" t="s">
        <v>72</v>
      </c>
      <c r="E2" s="540"/>
      <c r="F2" s="540"/>
      <c r="G2" s="540"/>
      <c r="H2" s="540"/>
      <c r="I2" s="59"/>
      <c r="J2" s="59"/>
    </row>
    <row r="3" spans="1:13" ht="15">
      <c r="A3" s="243"/>
      <c r="B3" s="243"/>
      <c r="C3" s="243"/>
      <c r="D3" s="540" t="s">
        <v>73</v>
      </c>
      <c r="E3" s="540"/>
      <c r="F3" s="540"/>
      <c r="G3" s="540"/>
      <c r="H3" s="540"/>
      <c r="I3" s="59"/>
      <c r="J3" s="59"/>
    </row>
    <row r="4" spans="1:13" ht="15">
      <c r="A4" s="243"/>
      <c r="B4" s="243"/>
      <c r="C4" s="243"/>
      <c r="D4" s="540" t="s">
        <v>74</v>
      </c>
      <c r="E4" s="540"/>
      <c r="F4" s="540"/>
      <c r="G4" s="540"/>
      <c r="H4" s="540"/>
      <c r="I4" s="59"/>
      <c r="J4" s="59"/>
    </row>
    <row r="5" spans="1:13" ht="15">
      <c r="A5" s="243"/>
      <c r="B5" s="243"/>
      <c r="C5" s="243"/>
      <c r="D5" s="540" t="s">
        <v>75</v>
      </c>
      <c r="E5" s="540"/>
      <c r="F5" s="540"/>
      <c r="G5" s="540"/>
      <c r="H5" s="540"/>
      <c r="I5" s="59"/>
      <c r="J5" s="59"/>
    </row>
    <row r="6" spans="1:13" ht="15">
      <c r="A6" s="243"/>
      <c r="B6" s="243"/>
      <c r="C6" s="243"/>
      <c r="D6" s="540" t="s">
        <v>4</v>
      </c>
      <c r="E6" s="540"/>
      <c r="F6" s="540"/>
      <c r="G6" s="540"/>
      <c r="H6" s="540"/>
      <c r="I6" s="59"/>
      <c r="J6" s="59"/>
    </row>
    <row r="7" spans="1:13" ht="15">
      <c r="A7" s="244"/>
      <c r="B7" s="244"/>
      <c r="C7" s="244"/>
      <c r="D7" s="540"/>
      <c r="E7" s="540"/>
      <c r="F7" s="540"/>
      <c r="G7" s="540"/>
      <c r="H7" s="540"/>
      <c r="I7" s="59"/>
      <c r="J7" s="59"/>
    </row>
    <row r="8" spans="1:13" ht="15">
      <c r="A8" s="366"/>
      <c r="B8" s="367"/>
      <c r="C8" s="367"/>
      <c r="D8" s="585"/>
      <c r="E8" s="585"/>
      <c r="F8" s="585"/>
      <c r="G8" s="585"/>
      <c r="H8" s="585"/>
      <c r="I8" s="59"/>
      <c r="J8" s="59"/>
    </row>
    <row r="9" spans="1:13" ht="30.75" customHeight="1">
      <c r="A9" s="586"/>
      <c r="B9" s="586"/>
      <c r="C9" s="586"/>
      <c r="D9" s="586"/>
      <c r="E9" s="586"/>
      <c r="F9" s="586"/>
      <c r="G9" s="586"/>
      <c r="H9" s="586"/>
      <c r="I9" s="59"/>
      <c r="J9" s="59"/>
    </row>
    <row r="10" spans="1:13" ht="66.75" customHeight="1">
      <c r="A10" s="586" t="s">
        <v>152</v>
      </c>
      <c r="B10" s="586"/>
      <c r="C10" s="586"/>
      <c r="D10" s="586"/>
      <c r="E10" s="586"/>
      <c r="F10" s="586"/>
      <c r="G10" s="586"/>
      <c r="H10" s="586"/>
      <c r="I10" s="60"/>
      <c r="J10" s="61"/>
      <c r="M10" s="245"/>
    </row>
    <row r="11" spans="1:13" s="4" customFormat="1" ht="26.25" customHeight="1">
      <c r="A11" s="579" t="s">
        <v>153</v>
      </c>
      <c r="B11" s="582" t="s">
        <v>154</v>
      </c>
      <c r="C11" s="582" t="s">
        <v>155</v>
      </c>
      <c r="D11" s="582" t="s">
        <v>156</v>
      </c>
      <c r="E11" s="582" t="s">
        <v>157</v>
      </c>
      <c r="F11" s="571" t="s">
        <v>158</v>
      </c>
      <c r="G11" s="572"/>
      <c r="H11" s="573"/>
    </row>
    <row r="12" spans="1:13" s="5" customFormat="1" ht="12.75" customHeight="1">
      <c r="A12" s="580"/>
      <c r="B12" s="583"/>
      <c r="C12" s="583"/>
      <c r="D12" s="583"/>
      <c r="E12" s="583"/>
      <c r="F12" s="574"/>
      <c r="G12" s="575"/>
      <c r="H12" s="576"/>
    </row>
    <row r="13" spans="1:13" s="5" customFormat="1" ht="24.75" customHeight="1">
      <c r="A13" s="581"/>
      <c r="B13" s="584"/>
      <c r="C13" s="584"/>
      <c r="D13" s="584"/>
      <c r="E13" s="584"/>
      <c r="F13" s="368" t="s">
        <v>9</v>
      </c>
      <c r="G13" s="368" t="s">
        <v>10</v>
      </c>
      <c r="H13" s="369" t="s">
        <v>11</v>
      </c>
    </row>
    <row r="14" spans="1:13" s="6" customFormat="1" ht="19.5" customHeight="1">
      <c r="A14" s="370" t="s">
        <v>159</v>
      </c>
      <c r="B14" s="371" t="s">
        <v>160</v>
      </c>
      <c r="C14" s="371" t="s">
        <v>161</v>
      </c>
      <c r="D14" s="372"/>
      <c r="E14" s="372"/>
      <c r="F14" s="373">
        <f>F15+F21+F34+F41+F43+F46</f>
        <v>12196.4</v>
      </c>
      <c r="G14" s="373">
        <f t="shared" ref="G14:L14" si="0">G15+G21+G34+G41+G43+G46</f>
        <v>8679.0999999999985</v>
      </c>
      <c r="H14" s="373">
        <f t="shared" si="0"/>
        <v>8117.8</v>
      </c>
      <c r="I14" s="246">
        <f t="shared" si="0"/>
        <v>0</v>
      </c>
      <c r="J14" s="246">
        <f t="shared" si="0"/>
        <v>0</v>
      </c>
      <c r="K14" s="246">
        <f t="shared" si="0"/>
        <v>0</v>
      </c>
      <c r="L14" s="246">
        <f t="shared" si="0"/>
        <v>0</v>
      </c>
    </row>
    <row r="15" spans="1:13" s="6" customFormat="1" ht="45.75" customHeight="1">
      <c r="A15" s="374" t="s">
        <v>100</v>
      </c>
      <c r="B15" s="375" t="s">
        <v>160</v>
      </c>
      <c r="C15" s="375" t="s">
        <v>162</v>
      </c>
      <c r="D15" s="376"/>
      <c r="E15" s="376"/>
      <c r="F15" s="377">
        <f>F16</f>
        <v>149</v>
      </c>
      <c r="G15" s="377">
        <f t="shared" ref="G15:L15" si="1">G16</f>
        <v>20</v>
      </c>
      <c r="H15" s="377">
        <f t="shared" si="1"/>
        <v>20</v>
      </c>
      <c r="I15" s="247">
        <f t="shared" si="1"/>
        <v>0</v>
      </c>
      <c r="J15" s="247">
        <f t="shared" si="1"/>
        <v>0</v>
      </c>
      <c r="K15" s="247">
        <f t="shared" si="1"/>
        <v>0</v>
      </c>
      <c r="L15" s="247">
        <f t="shared" si="1"/>
        <v>0</v>
      </c>
    </row>
    <row r="16" spans="1:13" s="7" customFormat="1" ht="49.5" customHeight="1">
      <c r="A16" s="378" t="s">
        <v>163</v>
      </c>
      <c r="B16" s="379" t="s">
        <v>160</v>
      </c>
      <c r="C16" s="379" t="s">
        <v>162</v>
      </c>
      <c r="D16" s="380" t="s">
        <v>164</v>
      </c>
      <c r="E16" s="380"/>
      <c r="F16" s="381">
        <f t="shared" ref="F16:H19" si="2">F17</f>
        <v>149</v>
      </c>
      <c r="G16" s="381">
        <f t="shared" si="2"/>
        <v>20</v>
      </c>
      <c r="H16" s="381">
        <f t="shared" si="2"/>
        <v>20</v>
      </c>
    </row>
    <row r="17" spans="1:12" s="7" customFormat="1" ht="27" customHeight="1">
      <c r="A17" s="382" t="s">
        <v>165</v>
      </c>
      <c r="B17" s="383" t="s">
        <v>160</v>
      </c>
      <c r="C17" s="383" t="s">
        <v>162</v>
      </c>
      <c r="D17" s="384" t="s">
        <v>166</v>
      </c>
      <c r="E17" s="384"/>
      <c r="F17" s="385">
        <f t="shared" si="2"/>
        <v>149</v>
      </c>
      <c r="G17" s="385">
        <f t="shared" si="2"/>
        <v>20</v>
      </c>
      <c r="H17" s="385">
        <f>H18</f>
        <v>20</v>
      </c>
    </row>
    <row r="18" spans="1:12" ht="14.25" customHeight="1">
      <c r="A18" s="386" t="s">
        <v>167</v>
      </c>
      <c r="B18" s="383" t="s">
        <v>160</v>
      </c>
      <c r="C18" s="383" t="s">
        <v>162</v>
      </c>
      <c r="D18" s="384" t="s">
        <v>168</v>
      </c>
      <c r="E18" s="384"/>
      <c r="F18" s="385">
        <f t="shared" si="2"/>
        <v>149</v>
      </c>
      <c r="G18" s="385">
        <f t="shared" si="2"/>
        <v>20</v>
      </c>
      <c r="H18" s="385">
        <f>H19</f>
        <v>20</v>
      </c>
    </row>
    <row r="19" spans="1:12" ht="14.25" customHeight="1">
      <c r="A19" s="387" t="s">
        <v>169</v>
      </c>
      <c r="B19" s="383" t="s">
        <v>160</v>
      </c>
      <c r="C19" s="383" t="s">
        <v>162</v>
      </c>
      <c r="D19" s="388" t="s">
        <v>170</v>
      </c>
      <c r="E19" s="388"/>
      <c r="F19" s="385">
        <f t="shared" si="2"/>
        <v>149</v>
      </c>
      <c r="G19" s="385">
        <f>G20</f>
        <v>20</v>
      </c>
      <c r="H19" s="385">
        <f>H20</f>
        <v>20</v>
      </c>
      <c r="K19" s="14">
        <v>27</v>
      </c>
    </row>
    <row r="20" spans="1:12" s="8" customFormat="1" ht="30" customHeight="1">
      <c r="A20" s="389" t="s">
        <v>171</v>
      </c>
      <c r="B20" s="383" t="s">
        <v>160</v>
      </c>
      <c r="C20" s="383" t="s">
        <v>162</v>
      </c>
      <c r="D20" s="388" t="s">
        <v>170</v>
      </c>
      <c r="E20" s="388">
        <v>200</v>
      </c>
      <c r="F20" s="390">
        <v>149</v>
      </c>
      <c r="G20" s="390">
        <v>20</v>
      </c>
      <c r="H20" s="391">
        <v>20</v>
      </c>
    </row>
    <row r="21" spans="1:12" ht="68.25" customHeight="1">
      <c r="A21" s="392" t="s">
        <v>102</v>
      </c>
      <c r="B21" s="375" t="s">
        <v>160</v>
      </c>
      <c r="C21" s="375" t="s">
        <v>172</v>
      </c>
      <c r="D21" s="393"/>
      <c r="E21" s="393"/>
      <c r="F21" s="377">
        <f>F22</f>
        <v>11672</v>
      </c>
      <c r="G21" s="377">
        <f>G22</f>
        <v>8361.2999999999993</v>
      </c>
      <c r="H21" s="377">
        <f>H22</f>
        <v>7800</v>
      </c>
    </row>
    <row r="22" spans="1:12" ht="38.25">
      <c r="A22" s="378" t="s">
        <v>163</v>
      </c>
      <c r="B22" s="379" t="s">
        <v>160</v>
      </c>
      <c r="C22" s="379" t="s">
        <v>172</v>
      </c>
      <c r="D22" s="380" t="s">
        <v>164</v>
      </c>
      <c r="E22" s="380"/>
      <c r="F22" s="381">
        <f>F23+F27</f>
        <v>11672</v>
      </c>
      <c r="G22" s="381">
        <f t="shared" ref="G22:H22" si="3">G23+G27</f>
        <v>8361.2999999999993</v>
      </c>
      <c r="H22" s="381">
        <f t="shared" si="3"/>
        <v>7800</v>
      </c>
    </row>
    <row r="23" spans="1:12" ht="38.25">
      <c r="A23" s="382" t="s">
        <v>173</v>
      </c>
      <c r="B23" s="379" t="s">
        <v>160</v>
      </c>
      <c r="C23" s="379" t="s">
        <v>172</v>
      </c>
      <c r="D23" s="394" t="s">
        <v>174</v>
      </c>
      <c r="E23" s="394"/>
      <c r="F23" s="381">
        <f>F24</f>
        <v>3100</v>
      </c>
      <c r="G23" s="381">
        <f>G24</f>
        <v>2500</v>
      </c>
      <c r="H23" s="381">
        <f>H24</f>
        <v>2000</v>
      </c>
    </row>
    <row r="24" spans="1:12">
      <c r="A24" s="386" t="s">
        <v>167</v>
      </c>
      <c r="B24" s="383" t="s">
        <v>160</v>
      </c>
      <c r="C24" s="383" t="s">
        <v>172</v>
      </c>
      <c r="D24" s="384" t="s">
        <v>175</v>
      </c>
      <c r="E24" s="384"/>
      <c r="F24" s="385">
        <f>F25</f>
        <v>3100</v>
      </c>
      <c r="G24" s="385">
        <f t="shared" ref="G24:H24" si="4">G25</f>
        <v>2500</v>
      </c>
      <c r="H24" s="385">
        <f t="shared" si="4"/>
        <v>2000</v>
      </c>
    </row>
    <row r="25" spans="1:12" ht="17.25" customHeight="1">
      <c r="A25" s="387" t="s">
        <v>169</v>
      </c>
      <c r="B25" s="383" t="s">
        <v>160</v>
      </c>
      <c r="C25" s="383" t="s">
        <v>172</v>
      </c>
      <c r="D25" s="384" t="s">
        <v>176</v>
      </c>
      <c r="E25" s="384"/>
      <c r="F25" s="385">
        <f>F26</f>
        <v>3100</v>
      </c>
      <c r="G25" s="385">
        <f>G26</f>
        <v>2500</v>
      </c>
      <c r="H25" s="385">
        <f>H26</f>
        <v>2000</v>
      </c>
    </row>
    <row r="26" spans="1:12" ht="53.25" customHeight="1">
      <c r="A26" s="389" t="s">
        <v>177</v>
      </c>
      <c r="B26" s="383" t="s">
        <v>160</v>
      </c>
      <c r="C26" s="383" t="s">
        <v>172</v>
      </c>
      <c r="D26" s="388" t="s">
        <v>176</v>
      </c>
      <c r="E26" s="388">
        <v>100</v>
      </c>
      <c r="F26" s="385">
        <v>3100</v>
      </c>
      <c r="G26" s="385">
        <v>2500</v>
      </c>
      <c r="H26" s="385">
        <v>2000</v>
      </c>
    </row>
    <row r="27" spans="1:12" ht="24.75" customHeight="1">
      <c r="A27" s="382" t="s">
        <v>165</v>
      </c>
      <c r="B27" s="379" t="s">
        <v>160</v>
      </c>
      <c r="C27" s="379" t="s">
        <v>172</v>
      </c>
      <c r="D27" s="394" t="s">
        <v>166</v>
      </c>
      <c r="E27" s="394"/>
      <c r="F27" s="381">
        <f>F28</f>
        <v>8572</v>
      </c>
      <c r="G27" s="381">
        <f>G28</f>
        <v>5861.3</v>
      </c>
      <c r="H27" s="381">
        <f>H28</f>
        <v>5800</v>
      </c>
    </row>
    <row r="28" spans="1:12">
      <c r="A28" s="386" t="s">
        <v>167</v>
      </c>
      <c r="B28" s="383" t="s">
        <v>160</v>
      </c>
      <c r="C28" s="383" t="s">
        <v>172</v>
      </c>
      <c r="D28" s="384" t="s">
        <v>168</v>
      </c>
      <c r="E28" s="384"/>
      <c r="F28" s="385">
        <f>F29</f>
        <v>8572</v>
      </c>
      <c r="G28" s="385">
        <f t="shared" ref="G28:H28" si="5">G29</f>
        <v>5861.3</v>
      </c>
      <c r="H28" s="385">
        <f t="shared" si="5"/>
        <v>5800</v>
      </c>
      <c r="I28" s="248">
        <f t="shared" ref="I28:L28" si="6">I29+I31</f>
        <v>0</v>
      </c>
      <c r="J28" s="248">
        <f t="shared" si="6"/>
        <v>0</v>
      </c>
      <c r="K28" s="248">
        <f t="shared" si="6"/>
        <v>0</v>
      </c>
      <c r="L28" s="248">
        <f t="shared" si="6"/>
        <v>0</v>
      </c>
    </row>
    <row r="29" spans="1:12">
      <c r="A29" s="387" t="s">
        <v>169</v>
      </c>
      <c r="B29" s="383" t="s">
        <v>160</v>
      </c>
      <c r="C29" s="383" t="s">
        <v>172</v>
      </c>
      <c r="D29" s="388" t="s">
        <v>170</v>
      </c>
      <c r="E29" s="388"/>
      <c r="F29" s="385">
        <f>F32+F30</f>
        <v>8572</v>
      </c>
      <c r="G29" s="385">
        <f>G30</f>
        <v>5861.3</v>
      </c>
      <c r="H29" s="385">
        <f>H30</f>
        <v>5800</v>
      </c>
    </row>
    <row r="30" spans="1:12" ht="53.25" customHeight="1">
      <c r="A30" s="389" t="s">
        <v>177</v>
      </c>
      <c r="B30" s="383" t="s">
        <v>160</v>
      </c>
      <c r="C30" s="383" t="s">
        <v>172</v>
      </c>
      <c r="D30" s="388" t="s">
        <v>170</v>
      </c>
      <c r="E30" s="388">
        <v>100</v>
      </c>
      <c r="F30" s="385">
        <v>7000</v>
      </c>
      <c r="G30" s="385">
        <f>G31+G32</f>
        <v>5861.3</v>
      </c>
      <c r="H30" s="385">
        <f>H31+H32</f>
        <v>5800</v>
      </c>
    </row>
    <row r="31" spans="1:12" ht="15.75" customHeight="1">
      <c r="A31" s="387" t="s">
        <v>169</v>
      </c>
      <c r="B31" s="383" t="s">
        <v>160</v>
      </c>
      <c r="C31" s="383" t="s">
        <v>172</v>
      </c>
      <c r="D31" s="388" t="s">
        <v>170</v>
      </c>
      <c r="E31" s="388"/>
      <c r="F31" s="385">
        <f>F32</f>
        <v>1572</v>
      </c>
      <c r="G31" s="385">
        <v>4861.3</v>
      </c>
      <c r="H31" s="385">
        <v>4800</v>
      </c>
    </row>
    <row r="32" spans="1:12" ht="25.5">
      <c r="A32" s="389" t="s">
        <v>171</v>
      </c>
      <c r="B32" s="383" t="s">
        <v>160</v>
      </c>
      <c r="C32" s="383" t="s">
        <v>172</v>
      </c>
      <c r="D32" s="388" t="s">
        <v>170</v>
      </c>
      <c r="E32" s="388">
        <v>200</v>
      </c>
      <c r="F32" s="385">
        <v>1572</v>
      </c>
      <c r="G32" s="385">
        <v>1000</v>
      </c>
      <c r="H32" s="385">
        <v>1000</v>
      </c>
    </row>
    <row r="33" spans="1:12" s="7" customFormat="1" ht="45.75" customHeight="1">
      <c r="A33" s="374" t="s">
        <v>104</v>
      </c>
      <c r="B33" s="379" t="s">
        <v>160</v>
      </c>
      <c r="C33" s="379" t="s">
        <v>178</v>
      </c>
      <c r="D33" s="395"/>
      <c r="E33" s="395"/>
      <c r="F33" s="377">
        <f t="shared" ref="F33:G35" si="7">F34</f>
        <v>269.3</v>
      </c>
      <c r="G33" s="377">
        <f t="shared" si="7"/>
        <v>269.3</v>
      </c>
      <c r="H33" s="377">
        <f>H34</f>
        <v>269.3</v>
      </c>
    </row>
    <row r="34" spans="1:12" s="7" customFormat="1" ht="39" customHeight="1">
      <c r="A34" s="396" t="s">
        <v>163</v>
      </c>
      <c r="B34" s="379" t="s">
        <v>160</v>
      </c>
      <c r="C34" s="379" t="s">
        <v>178</v>
      </c>
      <c r="D34" s="380" t="s">
        <v>164</v>
      </c>
      <c r="E34" s="380"/>
      <c r="F34" s="381">
        <f t="shared" si="7"/>
        <v>269.3</v>
      </c>
      <c r="G34" s="381">
        <f t="shared" si="7"/>
        <v>269.3</v>
      </c>
      <c r="H34" s="381">
        <f>H35</f>
        <v>269.3</v>
      </c>
    </row>
    <row r="35" spans="1:12" ht="15.75" customHeight="1">
      <c r="A35" s="397" t="s">
        <v>179</v>
      </c>
      <c r="B35" s="383" t="s">
        <v>160</v>
      </c>
      <c r="C35" s="383" t="s">
        <v>178</v>
      </c>
      <c r="D35" s="384" t="s">
        <v>166</v>
      </c>
      <c r="E35" s="384"/>
      <c r="F35" s="385">
        <f t="shared" si="7"/>
        <v>269.3</v>
      </c>
      <c r="G35" s="385">
        <f t="shared" si="7"/>
        <v>269.3</v>
      </c>
      <c r="H35" s="385">
        <f>H36</f>
        <v>269.3</v>
      </c>
    </row>
    <row r="36" spans="1:12" ht="18" customHeight="1">
      <c r="A36" s="396" t="s">
        <v>167</v>
      </c>
      <c r="B36" s="383" t="s">
        <v>160</v>
      </c>
      <c r="C36" s="383" t="s">
        <v>178</v>
      </c>
      <c r="D36" s="384" t="s">
        <v>168</v>
      </c>
      <c r="E36" s="384"/>
      <c r="F36" s="385">
        <f>F37+F39</f>
        <v>269.3</v>
      </c>
      <c r="G36" s="385">
        <f t="shared" ref="G36:H36" si="8">G37+G39</f>
        <v>269.3</v>
      </c>
      <c r="H36" s="385">
        <f t="shared" si="8"/>
        <v>269.3</v>
      </c>
    </row>
    <row r="37" spans="1:12" ht="37.5" customHeight="1">
      <c r="A37" s="387" t="s">
        <v>180</v>
      </c>
      <c r="B37" s="383" t="s">
        <v>160</v>
      </c>
      <c r="C37" s="383" t="s">
        <v>178</v>
      </c>
      <c r="D37" s="388" t="s">
        <v>181</v>
      </c>
      <c r="E37" s="388"/>
      <c r="F37" s="385">
        <f>F38</f>
        <v>232.5</v>
      </c>
      <c r="G37" s="385">
        <v>232.5</v>
      </c>
      <c r="H37" s="385">
        <v>232.5</v>
      </c>
    </row>
    <row r="38" spans="1:12" ht="17.25" customHeight="1">
      <c r="A38" s="387" t="s">
        <v>182</v>
      </c>
      <c r="B38" s="383" t="s">
        <v>160</v>
      </c>
      <c r="C38" s="383" t="s">
        <v>178</v>
      </c>
      <c r="D38" s="388" t="s">
        <v>181</v>
      </c>
      <c r="E38" s="388">
        <v>500</v>
      </c>
      <c r="F38" s="385">
        <v>232.5</v>
      </c>
      <c r="G38" s="385">
        <v>36.799999999999997</v>
      </c>
      <c r="H38" s="385">
        <v>36.799999999999997</v>
      </c>
    </row>
    <row r="39" spans="1:12" ht="43.5" customHeight="1">
      <c r="A39" s="389" t="s">
        <v>183</v>
      </c>
      <c r="B39" s="398" t="s">
        <v>160</v>
      </c>
      <c r="C39" s="398" t="s">
        <v>178</v>
      </c>
      <c r="D39" s="399" t="s">
        <v>184</v>
      </c>
      <c r="E39" s="400"/>
      <c r="F39" s="385">
        <f>F40</f>
        <v>36.799999999999997</v>
      </c>
      <c r="G39" s="385">
        <f t="shared" ref="G39:H39" si="9">G40</f>
        <v>36.799999999999997</v>
      </c>
      <c r="H39" s="385">
        <f t="shared" si="9"/>
        <v>36.799999999999997</v>
      </c>
    </row>
    <row r="40" spans="1:12" ht="18" customHeight="1">
      <c r="A40" s="387" t="s">
        <v>182</v>
      </c>
      <c r="B40" s="398" t="s">
        <v>160</v>
      </c>
      <c r="C40" s="398" t="s">
        <v>178</v>
      </c>
      <c r="D40" s="399" t="s">
        <v>184</v>
      </c>
      <c r="E40" s="401" t="s">
        <v>185</v>
      </c>
      <c r="F40" s="385">
        <v>36.799999999999997</v>
      </c>
      <c r="G40" s="385">
        <v>36.799999999999997</v>
      </c>
      <c r="H40" s="385">
        <v>36.799999999999997</v>
      </c>
    </row>
    <row r="41" spans="1:12" ht="24.75" customHeight="1">
      <c r="A41" s="402" t="s">
        <v>106</v>
      </c>
      <c r="B41" s="398" t="s">
        <v>160</v>
      </c>
      <c r="C41" s="398" t="s">
        <v>186</v>
      </c>
      <c r="D41" s="394" t="s">
        <v>187</v>
      </c>
      <c r="E41" s="401"/>
      <c r="F41" s="381">
        <f>F42</f>
        <v>0</v>
      </c>
      <c r="G41" s="381">
        <f t="shared" ref="G41:H41" si="10">G42</f>
        <v>0</v>
      </c>
      <c r="H41" s="381">
        <f t="shared" si="10"/>
        <v>0</v>
      </c>
    </row>
    <row r="42" spans="1:12" ht="26.25" customHeight="1">
      <c r="A42" s="403" t="s">
        <v>188</v>
      </c>
      <c r="B42" s="398" t="s">
        <v>160</v>
      </c>
      <c r="C42" s="398" t="s">
        <v>186</v>
      </c>
      <c r="D42" s="404" t="s">
        <v>189</v>
      </c>
      <c r="E42" s="401" t="s">
        <v>190</v>
      </c>
      <c r="F42" s="385"/>
      <c r="G42" s="385">
        <v>0</v>
      </c>
      <c r="H42" s="385">
        <v>0</v>
      </c>
    </row>
    <row r="43" spans="1:12" ht="23.25" customHeight="1">
      <c r="A43" s="382" t="s">
        <v>167</v>
      </c>
      <c r="B43" s="383" t="s">
        <v>160</v>
      </c>
      <c r="C43" s="383" t="s">
        <v>191</v>
      </c>
      <c r="D43" s="394" t="s">
        <v>187</v>
      </c>
      <c r="E43" s="388"/>
      <c r="F43" s="381">
        <f>F44</f>
        <v>10</v>
      </c>
      <c r="G43" s="381">
        <f t="shared" ref="G43:H43" si="11">G44</f>
        <v>5</v>
      </c>
      <c r="H43" s="381">
        <f t="shared" si="11"/>
        <v>5</v>
      </c>
    </row>
    <row r="44" spans="1:12" ht="25.5" customHeight="1">
      <c r="A44" s="389" t="s">
        <v>192</v>
      </c>
      <c r="B44" s="383"/>
      <c r="C44" s="383"/>
      <c r="D44" s="388" t="s">
        <v>193</v>
      </c>
      <c r="E44" s="388"/>
      <c r="F44" s="385">
        <f>F45</f>
        <v>10</v>
      </c>
      <c r="G44" s="385">
        <f t="shared" ref="G44:L44" si="12">G45</f>
        <v>5</v>
      </c>
      <c r="H44" s="385">
        <f t="shared" si="12"/>
        <v>5</v>
      </c>
      <c r="I44" s="248">
        <f t="shared" si="12"/>
        <v>0</v>
      </c>
      <c r="J44" s="248">
        <f t="shared" si="12"/>
        <v>0</v>
      </c>
      <c r="K44" s="248">
        <f t="shared" si="12"/>
        <v>0</v>
      </c>
      <c r="L44" s="248">
        <f t="shared" si="12"/>
        <v>0</v>
      </c>
    </row>
    <row r="45" spans="1:12" ht="25.5" customHeight="1">
      <c r="A45" s="389" t="s">
        <v>192</v>
      </c>
      <c r="B45" s="383" t="s">
        <v>160</v>
      </c>
      <c r="C45" s="383" t="s">
        <v>191</v>
      </c>
      <c r="D45" s="388" t="s">
        <v>193</v>
      </c>
      <c r="E45" s="388"/>
      <c r="F45" s="385">
        <v>10</v>
      </c>
      <c r="G45" s="385">
        <v>5</v>
      </c>
      <c r="H45" s="385">
        <v>5</v>
      </c>
    </row>
    <row r="46" spans="1:12" s="6" customFormat="1" ht="18.75" customHeight="1">
      <c r="A46" s="405" t="s">
        <v>111</v>
      </c>
      <c r="B46" s="379" t="s">
        <v>160</v>
      </c>
      <c r="C46" s="379" t="s">
        <v>194</v>
      </c>
      <c r="D46" s="388"/>
      <c r="E46" s="388"/>
      <c r="F46" s="381">
        <f>F47+F52</f>
        <v>96.1</v>
      </c>
      <c r="G46" s="381">
        <f t="shared" ref="G46:H46" si="13">G47+G52</f>
        <v>23.5</v>
      </c>
      <c r="H46" s="381">
        <f t="shared" si="13"/>
        <v>23.5</v>
      </c>
    </row>
    <row r="47" spans="1:12" s="6" customFormat="1" ht="32.25" customHeight="1">
      <c r="A47" s="406" t="s">
        <v>165</v>
      </c>
      <c r="B47" s="379" t="s">
        <v>160</v>
      </c>
      <c r="C47" s="379" t="s">
        <v>194</v>
      </c>
      <c r="D47" s="407" t="s">
        <v>166</v>
      </c>
      <c r="E47" s="388"/>
      <c r="F47" s="381">
        <f>F48</f>
        <v>3.5</v>
      </c>
      <c r="G47" s="381">
        <f t="shared" ref="G47:H47" si="14">G48</f>
        <v>3.5</v>
      </c>
      <c r="H47" s="381">
        <f t="shared" si="14"/>
        <v>3.5</v>
      </c>
    </row>
    <row r="48" spans="1:12" s="6" customFormat="1" ht="29.25" customHeight="1">
      <c r="A48" s="408" t="s">
        <v>179</v>
      </c>
      <c r="B48" s="379" t="s">
        <v>160</v>
      </c>
      <c r="C48" s="379" t="s">
        <v>194</v>
      </c>
      <c r="D48" s="407" t="s">
        <v>166</v>
      </c>
      <c r="E48" s="388"/>
      <c r="F48" s="381">
        <f>F49</f>
        <v>3.5</v>
      </c>
      <c r="G48" s="381">
        <f t="shared" ref="G48:H48" si="15">G49</f>
        <v>3.5</v>
      </c>
      <c r="H48" s="381">
        <f t="shared" si="15"/>
        <v>3.5</v>
      </c>
    </row>
    <row r="49" spans="1:18" s="6" customFormat="1" ht="18.75" customHeight="1">
      <c r="A49" s="406" t="s">
        <v>167</v>
      </c>
      <c r="B49" s="379" t="s">
        <v>160</v>
      </c>
      <c r="C49" s="379" t="s">
        <v>194</v>
      </c>
      <c r="D49" s="407" t="s">
        <v>168</v>
      </c>
      <c r="E49" s="388"/>
      <c r="F49" s="381">
        <f>F50</f>
        <v>3.5</v>
      </c>
      <c r="G49" s="381">
        <f t="shared" ref="G49:H49" si="16">G50</f>
        <v>3.5</v>
      </c>
      <c r="H49" s="381">
        <f t="shared" si="16"/>
        <v>3.5</v>
      </c>
    </row>
    <row r="50" spans="1:18" s="6" customFormat="1" ht="78.75" customHeight="1">
      <c r="A50" s="409" t="s">
        <v>195</v>
      </c>
      <c r="B50" s="379" t="s">
        <v>160</v>
      </c>
      <c r="C50" s="379" t="s">
        <v>194</v>
      </c>
      <c r="D50" s="407" t="s">
        <v>196</v>
      </c>
      <c r="E50" s="388"/>
      <c r="F50" s="381">
        <f>F51</f>
        <v>3.5</v>
      </c>
      <c r="G50" s="381">
        <f t="shared" ref="G50:H50" si="17">G51</f>
        <v>3.5</v>
      </c>
      <c r="H50" s="381">
        <f t="shared" si="17"/>
        <v>3.5</v>
      </c>
    </row>
    <row r="51" spans="1:18" s="6" customFormat="1" ht="40.5" customHeight="1">
      <c r="A51" s="410" t="s">
        <v>197</v>
      </c>
      <c r="B51" s="379" t="s">
        <v>160</v>
      </c>
      <c r="C51" s="379" t="s">
        <v>194</v>
      </c>
      <c r="D51" s="407" t="s">
        <v>196</v>
      </c>
      <c r="E51" s="388">
        <v>200</v>
      </c>
      <c r="F51" s="381">
        <v>3.5</v>
      </c>
      <c r="G51" s="381">
        <v>3.5</v>
      </c>
      <c r="H51" s="381">
        <v>3.5</v>
      </c>
    </row>
    <row r="52" spans="1:18" s="7" customFormat="1" ht="36" customHeight="1">
      <c r="A52" s="411" t="s">
        <v>198</v>
      </c>
      <c r="B52" s="379" t="s">
        <v>160</v>
      </c>
      <c r="C52" s="379" t="s">
        <v>194</v>
      </c>
      <c r="D52" s="380" t="s">
        <v>199</v>
      </c>
      <c r="E52" s="380"/>
      <c r="F52" s="412">
        <f t="shared" ref="F52:H54" si="18">F53</f>
        <v>92.6</v>
      </c>
      <c r="G52" s="412">
        <f t="shared" si="18"/>
        <v>20</v>
      </c>
      <c r="H52" s="412">
        <f t="shared" si="18"/>
        <v>20</v>
      </c>
    </row>
    <row r="53" spans="1:18" s="7" customFormat="1" ht="16.5" customHeight="1">
      <c r="A53" s="413" t="s">
        <v>167</v>
      </c>
      <c r="B53" s="383" t="s">
        <v>160</v>
      </c>
      <c r="C53" s="383" t="s">
        <v>194</v>
      </c>
      <c r="D53" s="388" t="s">
        <v>187</v>
      </c>
      <c r="E53" s="388"/>
      <c r="F53" s="414">
        <f>F54</f>
        <v>92.6</v>
      </c>
      <c r="G53" s="414">
        <f t="shared" si="18"/>
        <v>20</v>
      </c>
      <c r="H53" s="414">
        <f t="shared" si="18"/>
        <v>20</v>
      </c>
    </row>
    <row r="54" spans="1:18" s="7" customFormat="1">
      <c r="A54" s="413" t="s">
        <v>167</v>
      </c>
      <c r="B54" s="383" t="s">
        <v>160</v>
      </c>
      <c r="C54" s="383" t="s">
        <v>194</v>
      </c>
      <c r="D54" s="388" t="s">
        <v>200</v>
      </c>
      <c r="E54" s="388"/>
      <c r="F54" s="414">
        <f>F55</f>
        <v>92.6</v>
      </c>
      <c r="G54" s="414">
        <f t="shared" si="18"/>
        <v>20</v>
      </c>
      <c r="H54" s="414">
        <f t="shared" si="18"/>
        <v>20</v>
      </c>
      <c r="I54" s="7">
        <v>22</v>
      </c>
    </row>
    <row r="55" spans="1:18" s="7" customFormat="1" ht="51.75" customHeight="1">
      <c r="A55" s="387" t="s">
        <v>201</v>
      </c>
      <c r="B55" s="383" t="s">
        <v>160</v>
      </c>
      <c r="C55" s="383" t="s">
        <v>194</v>
      </c>
      <c r="D55" s="388" t="s">
        <v>202</v>
      </c>
      <c r="E55" s="388"/>
      <c r="F55" s="414">
        <f>F56</f>
        <v>92.6</v>
      </c>
      <c r="G55" s="414">
        <f t="shared" ref="G55:H55" si="19">G56</f>
        <v>20</v>
      </c>
      <c r="H55" s="414">
        <f t="shared" si="19"/>
        <v>20</v>
      </c>
    </row>
    <row r="56" spans="1:18" s="7" customFormat="1" ht="25.5">
      <c r="A56" s="389" t="s">
        <v>171</v>
      </c>
      <c r="B56" s="383" t="s">
        <v>160</v>
      </c>
      <c r="C56" s="383" t="s">
        <v>194</v>
      </c>
      <c r="D56" s="388" t="s">
        <v>202</v>
      </c>
      <c r="E56" s="388">
        <v>200</v>
      </c>
      <c r="F56" s="388">
        <v>92.6</v>
      </c>
      <c r="G56" s="388">
        <v>20</v>
      </c>
      <c r="H56" s="414">
        <v>20</v>
      </c>
    </row>
    <row r="57" spans="1:18" ht="21.75" customHeight="1">
      <c r="A57" s="415" t="s">
        <v>203</v>
      </c>
      <c r="B57" s="416" t="s">
        <v>204</v>
      </c>
      <c r="C57" s="416" t="s">
        <v>161</v>
      </c>
      <c r="D57" s="417"/>
      <c r="E57" s="417"/>
      <c r="F57" s="418">
        <f>F58</f>
        <v>0</v>
      </c>
      <c r="G57" s="418">
        <f t="shared" ref="G57:H57" si="20">G58</f>
        <v>0</v>
      </c>
      <c r="H57" s="418">
        <f t="shared" si="20"/>
        <v>0</v>
      </c>
      <c r="M57" s="66"/>
      <c r="N57" s="67"/>
      <c r="O57" s="67"/>
      <c r="P57" s="67"/>
      <c r="Q57" s="67"/>
      <c r="R57" s="67"/>
    </row>
    <row r="58" spans="1:18" s="9" customFormat="1" ht="24" customHeight="1">
      <c r="A58" s="419" t="s">
        <v>115</v>
      </c>
      <c r="B58" s="379" t="s">
        <v>204</v>
      </c>
      <c r="C58" s="379" t="s">
        <v>162</v>
      </c>
      <c r="D58" s="380"/>
      <c r="E58" s="380"/>
      <c r="F58" s="381">
        <f>F59</f>
        <v>0</v>
      </c>
      <c r="G58" s="381">
        <f t="shared" ref="G58:H58" si="21">G59</f>
        <v>0</v>
      </c>
      <c r="H58" s="381">
        <f t="shared" si="21"/>
        <v>0</v>
      </c>
    </row>
    <row r="59" spans="1:18" ht="35.25" customHeight="1">
      <c r="A59" s="411" t="s">
        <v>198</v>
      </c>
      <c r="B59" s="379" t="s">
        <v>204</v>
      </c>
      <c r="C59" s="379" t="s">
        <v>162</v>
      </c>
      <c r="D59" s="380" t="s">
        <v>199</v>
      </c>
      <c r="E59" s="380"/>
      <c r="F59" s="381">
        <f t="shared" ref="F59:H62" si="22">F60</f>
        <v>0</v>
      </c>
      <c r="G59" s="381">
        <f t="shared" si="22"/>
        <v>0</v>
      </c>
      <c r="H59" s="381">
        <f t="shared" si="22"/>
        <v>0</v>
      </c>
    </row>
    <row r="60" spans="1:18" ht="18" customHeight="1">
      <c r="A60" s="413" t="s">
        <v>167</v>
      </c>
      <c r="B60" s="383" t="s">
        <v>204</v>
      </c>
      <c r="C60" s="383" t="s">
        <v>162</v>
      </c>
      <c r="D60" s="388" t="s">
        <v>187</v>
      </c>
      <c r="E60" s="388"/>
      <c r="F60" s="385">
        <f t="shared" si="22"/>
        <v>0</v>
      </c>
      <c r="G60" s="385">
        <f t="shared" si="22"/>
        <v>0</v>
      </c>
      <c r="H60" s="385">
        <f t="shared" si="22"/>
        <v>0</v>
      </c>
    </row>
    <row r="61" spans="1:18">
      <c r="A61" s="413" t="s">
        <v>167</v>
      </c>
      <c r="B61" s="383" t="s">
        <v>204</v>
      </c>
      <c r="C61" s="383" t="s">
        <v>162</v>
      </c>
      <c r="D61" s="388" t="s">
        <v>200</v>
      </c>
      <c r="E61" s="388"/>
      <c r="F61" s="385">
        <f>F62</f>
        <v>0</v>
      </c>
      <c r="G61" s="385">
        <f t="shared" si="22"/>
        <v>0</v>
      </c>
      <c r="H61" s="385">
        <f t="shared" si="22"/>
        <v>0</v>
      </c>
    </row>
    <row r="62" spans="1:18" ht="25.5">
      <c r="A62" s="387" t="s">
        <v>205</v>
      </c>
      <c r="B62" s="383" t="s">
        <v>204</v>
      </c>
      <c r="C62" s="383" t="s">
        <v>162</v>
      </c>
      <c r="D62" s="388" t="s">
        <v>206</v>
      </c>
      <c r="E62" s="388"/>
      <c r="F62" s="385">
        <f t="shared" si="22"/>
        <v>0</v>
      </c>
      <c r="G62" s="385">
        <f t="shared" si="22"/>
        <v>0</v>
      </c>
      <c r="H62" s="385">
        <v>0</v>
      </c>
    </row>
    <row r="63" spans="1:18" ht="62.25" customHeight="1">
      <c r="A63" s="389" t="s">
        <v>177</v>
      </c>
      <c r="B63" s="383" t="s">
        <v>204</v>
      </c>
      <c r="C63" s="383" t="s">
        <v>162</v>
      </c>
      <c r="D63" s="388" t="s">
        <v>206</v>
      </c>
      <c r="E63" s="388">
        <v>100</v>
      </c>
      <c r="F63" s="385"/>
      <c r="G63" s="385"/>
      <c r="H63" s="385">
        <v>0</v>
      </c>
      <c r="M63" s="68"/>
    </row>
    <row r="64" spans="1:18" ht="31.5" customHeight="1">
      <c r="A64" s="370" t="s">
        <v>207</v>
      </c>
      <c r="B64" s="416" t="s">
        <v>162</v>
      </c>
      <c r="C64" s="416" t="s">
        <v>161</v>
      </c>
      <c r="D64" s="417"/>
      <c r="E64" s="417"/>
      <c r="F64" s="418">
        <f>F65</f>
        <v>126</v>
      </c>
      <c r="G64" s="418">
        <f t="shared" ref="G64:H64" si="23">G65</f>
        <v>128</v>
      </c>
      <c r="H64" s="418">
        <f t="shared" si="23"/>
        <v>120</v>
      </c>
    </row>
    <row r="65" spans="1:12" ht="72" customHeight="1">
      <c r="A65" s="392" t="s">
        <v>208</v>
      </c>
      <c r="B65" s="379" t="s">
        <v>162</v>
      </c>
      <c r="C65" s="379" t="s">
        <v>209</v>
      </c>
      <c r="D65" s="420"/>
      <c r="E65" s="420"/>
      <c r="F65" s="381">
        <f>F66</f>
        <v>126</v>
      </c>
      <c r="G65" s="381">
        <f t="shared" ref="G65:H65" si="24">G66</f>
        <v>128</v>
      </c>
      <c r="H65" s="381">
        <f t="shared" si="24"/>
        <v>120</v>
      </c>
    </row>
    <row r="66" spans="1:12" ht="22.5" customHeight="1">
      <c r="A66" s="421" t="s">
        <v>210</v>
      </c>
      <c r="B66" s="383" t="s">
        <v>162</v>
      </c>
      <c r="C66" s="383" t="s">
        <v>209</v>
      </c>
      <c r="D66" s="388" t="s">
        <v>211</v>
      </c>
      <c r="E66" s="388"/>
      <c r="F66" s="385">
        <f>F67+F72+F77</f>
        <v>126</v>
      </c>
      <c r="G66" s="385">
        <f t="shared" ref="G66:H66" si="25">G67+G72+G77</f>
        <v>128</v>
      </c>
      <c r="H66" s="385">
        <f t="shared" si="25"/>
        <v>120</v>
      </c>
    </row>
    <row r="67" spans="1:12" ht="81.75" customHeight="1">
      <c r="A67" s="422" t="s">
        <v>212</v>
      </c>
      <c r="B67" s="379" t="s">
        <v>162</v>
      </c>
      <c r="C67" s="379" t="s">
        <v>209</v>
      </c>
      <c r="D67" s="380" t="s">
        <v>213</v>
      </c>
      <c r="E67" s="380"/>
      <c r="F67" s="381">
        <v>19</v>
      </c>
      <c r="G67" s="381">
        <v>19</v>
      </c>
      <c r="H67" s="381">
        <v>19</v>
      </c>
    </row>
    <row r="68" spans="1:12" ht="46.5" customHeight="1">
      <c r="A68" s="389" t="s">
        <v>214</v>
      </c>
      <c r="B68" s="383" t="s">
        <v>162</v>
      </c>
      <c r="C68" s="383" t="s">
        <v>209</v>
      </c>
      <c r="D68" s="388" t="s">
        <v>213</v>
      </c>
      <c r="E68" s="388"/>
      <c r="F68" s="385">
        <v>16</v>
      </c>
      <c r="G68" s="385">
        <v>16</v>
      </c>
      <c r="H68" s="385">
        <v>16</v>
      </c>
    </row>
    <row r="69" spans="1:12" ht="18.75" customHeight="1">
      <c r="A69" s="389" t="s">
        <v>171</v>
      </c>
      <c r="B69" s="383" t="s">
        <v>162</v>
      </c>
      <c r="C69" s="383" t="s">
        <v>209</v>
      </c>
      <c r="D69" s="388" t="s">
        <v>213</v>
      </c>
      <c r="E69" s="388">
        <v>200</v>
      </c>
      <c r="F69" s="385">
        <v>28</v>
      </c>
      <c r="G69" s="385">
        <v>16</v>
      </c>
      <c r="H69" s="385">
        <v>16</v>
      </c>
    </row>
    <row r="70" spans="1:12" ht="36.75" customHeight="1">
      <c r="A70" s="389" t="s">
        <v>215</v>
      </c>
      <c r="B70" s="383" t="s">
        <v>162</v>
      </c>
      <c r="C70" s="383" t="s">
        <v>209</v>
      </c>
      <c r="D70" s="388" t="s">
        <v>213</v>
      </c>
      <c r="E70" s="388"/>
      <c r="F70" s="385">
        <v>3</v>
      </c>
      <c r="G70" s="385">
        <v>3</v>
      </c>
      <c r="H70" s="385">
        <v>3</v>
      </c>
    </row>
    <row r="71" spans="1:12" ht="17.25" customHeight="1">
      <c r="A71" s="389" t="s">
        <v>171</v>
      </c>
      <c r="B71" s="383" t="s">
        <v>162</v>
      </c>
      <c r="C71" s="383" t="s">
        <v>209</v>
      </c>
      <c r="D71" s="388" t="s">
        <v>213</v>
      </c>
      <c r="E71" s="388">
        <v>200</v>
      </c>
      <c r="F71" s="385">
        <v>3</v>
      </c>
      <c r="G71" s="385">
        <v>3</v>
      </c>
      <c r="H71" s="385">
        <v>3</v>
      </c>
    </row>
    <row r="72" spans="1:12" ht="62.25" customHeight="1">
      <c r="A72" s="382" t="s">
        <v>216</v>
      </c>
      <c r="B72" s="375" t="s">
        <v>162</v>
      </c>
      <c r="C72" s="375" t="s">
        <v>209</v>
      </c>
      <c r="D72" s="380" t="s">
        <v>217</v>
      </c>
      <c r="E72" s="380"/>
      <c r="F72" s="381">
        <f>F73+F75</f>
        <v>106</v>
      </c>
      <c r="G72" s="381">
        <f>G73+G75</f>
        <v>108</v>
      </c>
      <c r="H72" s="381">
        <f t="shared" ref="H72:L72" si="26">H73+H75</f>
        <v>100</v>
      </c>
      <c r="I72" s="248">
        <f t="shared" si="26"/>
        <v>0</v>
      </c>
      <c r="J72" s="248">
        <f t="shared" si="26"/>
        <v>0</v>
      </c>
      <c r="K72" s="248">
        <f t="shared" si="26"/>
        <v>0</v>
      </c>
      <c r="L72" s="248">
        <f t="shared" si="26"/>
        <v>0</v>
      </c>
    </row>
    <row r="73" spans="1:12" ht="31.5" customHeight="1">
      <c r="A73" s="423" t="s">
        <v>218</v>
      </c>
      <c r="B73" s="424" t="s">
        <v>162</v>
      </c>
      <c r="C73" s="424" t="s">
        <v>209</v>
      </c>
      <c r="D73" s="388" t="s">
        <v>219</v>
      </c>
      <c r="E73" s="388"/>
      <c r="F73" s="385">
        <f t="shared" ref="F73:H73" si="27">F74</f>
        <v>78</v>
      </c>
      <c r="G73" s="385">
        <f t="shared" si="27"/>
        <v>79</v>
      </c>
      <c r="H73" s="385">
        <f t="shared" si="27"/>
        <v>70</v>
      </c>
    </row>
    <row r="74" spans="1:12" ht="27" customHeight="1">
      <c r="A74" s="389" t="s">
        <v>171</v>
      </c>
      <c r="B74" s="425" t="s">
        <v>162</v>
      </c>
      <c r="C74" s="425" t="s">
        <v>209</v>
      </c>
      <c r="D74" s="388" t="s">
        <v>219</v>
      </c>
      <c r="E74" s="388">
        <v>200</v>
      </c>
      <c r="F74" s="385">
        <v>78</v>
      </c>
      <c r="G74" s="385">
        <v>79</v>
      </c>
      <c r="H74" s="385">
        <v>70</v>
      </c>
    </row>
    <row r="75" spans="1:12" ht="24.75" customHeight="1">
      <c r="A75" s="389" t="s">
        <v>220</v>
      </c>
      <c r="B75" s="425" t="s">
        <v>162</v>
      </c>
      <c r="C75" s="425" t="s">
        <v>209</v>
      </c>
      <c r="D75" s="399" t="s">
        <v>219</v>
      </c>
      <c r="E75" s="399"/>
      <c r="F75" s="426" t="str">
        <f>F76</f>
        <v>28</v>
      </c>
      <c r="G75" s="426" t="str">
        <f t="shared" ref="G75" si="28">G76</f>
        <v>29</v>
      </c>
      <c r="H75" s="426">
        <f t="shared" ref="H75" si="29">H76</f>
        <v>30</v>
      </c>
      <c r="I75" s="249">
        <f t="shared" ref="I75" si="30">I76</f>
        <v>0</v>
      </c>
      <c r="J75" s="249">
        <f t="shared" ref="J75" si="31">J76</f>
        <v>0</v>
      </c>
      <c r="K75" s="249">
        <f t="shared" ref="K75" si="32">K76</f>
        <v>0</v>
      </c>
      <c r="L75" s="249">
        <f t="shared" ref="L75" si="33">L76</f>
        <v>0</v>
      </c>
    </row>
    <row r="76" spans="1:12" ht="28.5" customHeight="1">
      <c r="A76" s="389" t="s">
        <v>171</v>
      </c>
      <c r="B76" s="425" t="s">
        <v>162</v>
      </c>
      <c r="C76" s="425" t="s">
        <v>209</v>
      </c>
      <c r="D76" s="399" t="s">
        <v>219</v>
      </c>
      <c r="E76" s="399">
        <v>200</v>
      </c>
      <c r="F76" s="427" t="s">
        <v>221</v>
      </c>
      <c r="G76" s="427" t="s">
        <v>222</v>
      </c>
      <c r="H76" s="428">
        <v>30</v>
      </c>
    </row>
    <row r="77" spans="1:12" ht="54" customHeight="1">
      <c r="A77" s="382" t="s">
        <v>223</v>
      </c>
      <c r="B77" s="429" t="s">
        <v>162</v>
      </c>
      <c r="C77" s="429" t="s">
        <v>209</v>
      </c>
      <c r="D77" s="420" t="s">
        <v>224</v>
      </c>
      <c r="E77" s="420"/>
      <c r="F77" s="430" t="s">
        <v>225</v>
      </c>
      <c r="G77" s="430" t="s">
        <v>225</v>
      </c>
      <c r="H77" s="381">
        <v>1</v>
      </c>
    </row>
    <row r="78" spans="1:12" ht="28.5" customHeight="1">
      <c r="A78" s="389" t="s">
        <v>226</v>
      </c>
      <c r="B78" s="425" t="s">
        <v>162</v>
      </c>
      <c r="C78" s="425" t="s">
        <v>209</v>
      </c>
      <c r="D78" s="399" t="s">
        <v>224</v>
      </c>
      <c r="E78" s="399"/>
      <c r="F78" s="426" t="str">
        <f>F79</f>
        <v>1,0</v>
      </c>
      <c r="G78" s="426" t="str">
        <f t="shared" ref="G78:L78" si="34">G79</f>
        <v>1,0</v>
      </c>
      <c r="H78" s="426">
        <f t="shared" si="34"/>
        <v>1</v>
      </c>
      <c r="I78" s="249">
        <f t="shared" si="34"/>
        <v>0</v>
      </c>
      <c r="J78" s="249">
        <f t="shared" si="34"/>
        <v>0</v>
      </c>
      <c r="K78" s="249">
        <f t="shared" si="34"/>
        <v>0</v>
      </c>
      <c r="L78" s="249">
        <f t="shared" si="34"/>
        <v>0</v>
      </c>
    </row>
    <row r="79" spans="1:12" ht="28.5" customHeight="1">
      <c r="A79" s="389" t="s">
        <v>171</v>
      </c>
      <c r="B79" s="425" t="s">
        <v>162</v>
      </c>
      <c r="C79" s="425" t="s">
        <v>209</v>
      </c>
      <c r="D79" s="399" t="s">
        <v>224</v>
      </c>
      <c r="E79" s="399">
        <v>200</v>
      </c>
      <c r="F79" s="427" t="s">
        <v>225</v>
      </c>
      <c r="G79" s="427" t="s">
        <v>225</v>
      </c>
      <c r="H79" s="385">
        <v>1</v>
      </c>
    </row>
    <row r="80" spans="1:12" s="10" customFormat="1" ht="15.75">
      <c r="A80" s="431" t="s">
        <v>227</v>
      </c>
      <c r="B80" s="432" t="s">
        <v>172</v>
      </c>
      <c r="C80" s="432" t="s">
        <v>161</v>
      </c>
      <c r="D80" s="372"/>
      <c r="E80" s="372"/>
      <c r="F80" s="433">
        <f>F81+F91</f>
        <v>341.8</v>
      </c>
      <c r="G80" s="433">
        <f t="shared" ref="G80:H80" si="35">G81+G91</f>
        <v>1195.8</v>
      </c>
      <c r="H80" s="433">
        <f t="shared" si="35"/>
        <v>101.3</v>
      </c>
    </row>
    <row r="81" spans="1:12" s="7" customFormat="1" ht="27" customHeight="1">
      <c r="A81" s="434" t="s">
        <v>228</v>
      </c>
      <c r="B81" s="435" t="s">
        <v>172</v>
      </c>
      <c r="C81" s="435" t="s">
        <v>229</v>
      </c>
      <c r="D81" s="429"/>
      <c r="E81" s="436"/>
      <c r="F81" s="377">
        <f>F82+F86</f>
        <v>337.5</v>
      </c>
      <c r="G81" s="377">
        <f t="shared" ref="G81:H81" si="36">G82+G86</f>
        <v>1195.8</v>
      </c>
      <c r="H81" s="377">
        <f t="shared" si="36"/>
        <v>101.3</v>
      </c>
    </row>
    <row r="82" spans="1:12" s="11" customFormat="1" ht="42.75" customHeight="1">
      <c r="A82" s="437" t="s">
        <v>230</v>
      </c>
      <c r="B82" s="379" t="s">
        <v>172</v>
      </c>
      <c r="C82" s="379" t="s">
        <v>229</v>
      </c>
      <c r="D82" s="438" t="s">
        <v>231</v>
      </c>
      <c r="E82" s="439"/>
      <c r="F82" s="440">
        <f>F83</f>
        <v>337.5</v>
      </c>
      <c r="G82" s="440">
        <f t="shared" ref="G82:H83" si="37">G83</f>
        <v>1195.8</v>
      </c>
      <c r="H82" s="440">
        <f t="shared" si="37"/>
        <v>101.3</v>
      </c>
    </row>
    <row r="83" spans="1:12" s="6" customFormat="1" ht="27.75" customHeight="1">
      <c r="A83" s="421" t="s">
        <v>210</v>
      </c>
      <c r="B83" s="383" t="s">
        <v>172</v>
      </c>
      <c r="C83" s="383" t="s">
        <v>229</v>
      </c>
      <c r="D83" s="441" t="s">
        <v>232</v>
      </c>
      <c r="E83" s="442"/>
      <c r="F83" s="443">
        <f>F84</f>
        <v>337.5</v>
      </c>
      <c r="G83" s="443">
        <f t="shared" si="37"/>
        <v>1195.8</v>
      </c>
      <c r="H83" s="443">
        <f t="shared" si="37"/>
        <v>101.3</v>
      </c>
    </row>
    <row r="84" spans="1:12" ht="28.5" customHeight="1">
      <c r="A84" s="444" t="s">
        <v>233</v>
      </c>
      <c r="B84" s="383" t="s">
        <v>172</v>
      </c>
      <c r="C84" s="383" t="s">
        <v>229</v>
      </c>
      <c r="D84" s="441" t="s">
        <v>234</v>
      </c>
      <c r="E84" s="442"/>
      <c r="F84" s="443">
        <f>F85</f>
        <v>337.5</v>
      </c>
      <c r="G84" s="443">
        <f t="shared" ref="G84:L84" si="38">G85</f>
        <v>1195.8</v>
      </c>
      <c r="H84" s="443">
        <f t="shared" si="38"/>
        <v>101.3</v>
      </c>
      <c r="I84" s="250">
        <f t="shared" si="38"/>
        <v>0</v>
      </c>
      <c r="J84" s="250">
        <f t="shared" si="38"/>
        <v>0</v>
      </c>
      <c r="K84" s="250">
        <f t="shared" si="38"/>
        <v>0</v>
      </c>
      <c r="L84" s="250">
        <f t="shared" si="38"/>
        <v>0</v>
      </c>
    </row>
    <row r="85" spans="1:12" ht="28.5" customHeight="1">
      <c r="A85" s="389" t="s">
        <v>171</v>
      </c>
      <c r="B85" s="383" t="s">
        <v>172</v>
      </c>
      <c r="C85" s="383" t="s">
        <v>229</v>
      </c>
      <c r="D85" s="441" t="s">
        <v>235</v>
      </c>
      <c r="E85" s="445">
        <v>200</v>
      </c>
      <c r="F85" s="443">
        <v>337.5</v>
      </c>
      <c r="G85" s="443">
        <v>1195.8</v>
      </c>
      <c r="H85" s="443">
        <v>101.3</v>
      </c>
    </row>
    <row r="86" spans="1:12" ht="100.5" customHeight="1">
      <c r="A86" s="446" t="s">
        <v>236</v>
      </c>
      <c r="B86" s="383" t="s">
        <v>172</v>
      </c>
      <c r="C86" s="383" t="s">
        <v>229</v>
      </c>
      <c r="D86" s="438" t="s">
        <v>237</v>
      </c>
      <c r="E86" s="447"/>
      <c r="F86" s="440">
        <f>F87</f>
        <v>0</v>
      </c>
      <c r="G86" s="443">
        <v>0</v>
      </c>
      <c r="H86" s="443">
        <v>0</v>
      </c>
    </row>
    <row r="87" spans="1:12" ht="28.5" customHeight="1">
      <c r="A87" s="421" t="s">
        <v>210</v>
      </c>
      <c r="B87" s="383" t="s">
        <v>172</v>
      </c>
      <c r="C87" s="383" t="s">
        <v>229</v>
      </c>
      <c r="D87" s="441" t="s">
        <v>238</v>
      </c>
      <c r="E87" s="447"/>
      <c r="F87" s="443">
        <f>F88</f>
        <v>0</v>
      </c>
      <c r="G87" s="443">
        <v>0</v>
      </c>
      <c r="H87" s="443">
        <v>0</v>
      </c>
    </row>
    <row r="88" spans="1:12" ht="146.25" customHeight="1">
      <c r="A88" s="389" t="s">
        <v>239</v>
      </c>
      <c r="B88" s="383" t="s">
        <v>172</v>
      </c>
      <c r="C88" s="383" t="s">
        <v>229</v>
      </c>
      <c r="D88" s="441" t="s">
        <v>240</v>
      </c>
      <c r="E88" s="447"/>
      <c r="F88" s="443">
        <f>F89</f>
        <v>0</v>
      </c>
      <c r="G88" s="443">
        <v>0</v>
      </c>
      <c r="H88" s="443">
        <v>0</v>
      </c>
    </row>
    <row r="89" spans="1:12" ht="81" customHeight="1">
      <c r="A89" s="389" t="s">
        <v>241</v>
      </c>
      <c r="B89" s="383" t="s">
        <v>172</v>
      </c>
      <c r="C89" s="383" t="s">
        <v>229</v>
      </c>
      <c r="D89" s="448" t="s">
        <v>242</v>
      </c>
      <c r="E89" s="447"/>
      <c r="F89" s="443">
        <f>F90</f>
        <v>0</v>
      </c>
      <c r="G89" s="443"/>
      <c r="H89" s="443"/>
    </row>
    <row r="90" spans="1:12" ht="28.5" customHeight="1">
      <c r="A90" s="449" t="s">
        <v>171</v>
      </c>
      <c r="B90" s="383" t="s">
        <v>172</v>
      </c>
      <c r="C90" s="383" t="s">
        <v>229</v>
      </c>
      <c r="D90" s="448" t="s">
        <v>242</v>
      </c>
      <c r="E90" s="447">
        <v>200</v>
      </c>
      <c r="F90" s="443"/>
      <c r="G90" s="443"/>
      <c r="H90" s="443"/>
    </row>
    <row r="91" spans="1:12" ht="27" customHeight="1">
      <c r="A91" s="392" t="s">
        <v>125</v>
      </c>
      <c r="B91" s="379" t="s">
        <v>172</v>
      </c>
      <c r="C91" s="379" t="s">
        <v>243</v>
      </c>
      <c r="D91" s="393"/>
      <c r="E91" s="393"/>
      <c r="F91" s="377">
        <f>F92</f>
        <v>4.3</v>
      </c>
      <c r="G91" s="377">
        <f t="shared" ref="G91:L95" si="39">G92</f>
        <v>0</v>
      </c>
      <c r="H91" s="377">
        <f t="shared" si="39"/>
        <v>0</v>
      </c>
      <c r="I91" s="247">
        <f t="shared" si="39"/>
        <v>0</v>
      </c>
      <c r="J91" s="247">
        <f t="shared" si="39"/>
        <v>0</v>
      </c>
      <c r="K91" s="247">
        <f t="shared" si="39"/>
        <v>0</v>
      </c>
      <c r="L91" s="247">
        <f t="shared" si="39"/>
        <v>0</v>
      </c>
    </row>
    <row r="92" spans="1:12" ht="63" customHeight="1">
      <c r="A92" s="450" t="s">
        <v>244</v>
      </c>
      <c r="B92" s="379" t="s">
        <v>172</v>
      </c>
      <c r="C92" s="379" t="s">
        <v>243</v>
      </c>
      <c r="D92" s="394" t="s">
        <v>245</v>
      </c>
      <c r="E92" s="394"/>
      <c r="F92" s="381">
        <f>F93</f>
        <v>4.3</v>
      </c>
      <c r="G92" s="381">
        <f t="shared" si="39"/>
        <v>0</v>
      </c>
      <c r="H92" s="381">
        <f t="shared" si="39"/>
        <v>0</v>
      </c>
    </row>
    <row r="93" spans="1:12" ht="15">
      <c r="A93" s="421" t="s">
        <v>210</v>
      </c>
      <c r="B93" s="383" t="s">
        <v>172</v>
      </c>
      <c r="C93" s="383" t="s">
        <v>243</v>
      </c>
      <c r="D93" s="384" t="s">
        <v>246</v>
      </c>
      <c r="E93" s="384"/>
      <c r="F93" s="385">
        <f>F94</f>
        <v>4.3</v>
      </c>
      <c r="G93" s="385">
        <f t="shared" si="39"/>
        <v>0</v>
      </c>
      <c r="H93" s="385">
        <f t="shared" si="39"/>
        <v>0</v>
      </c>
    </row>
    <row r="94" spans="1:12" ht="67.5" customHeight="1">
      <c r="A94" s="451" t="s">
        <v>247</v>
      </c>
      <c r="B94" s="383" t="s">
        <v>172</v>
      </c>
      <c r="C94" s="383" t="s">
        <v>243</v>
      </c>
      <c r="D94" s="384" t="s">
        <v>248</v>
      </c>
      <c r="E94" s="384"/>
      <c r="F94" s="385">
        <f>F95</f>
        <v>4.3</v>
      </c>
      <c r="G94" s="385">
        <f t="shared" si="39"/>
        <v>0</v>
      </c>
      <c r="H94" s="385">
        <f t="shared" si="39"/>
        <v>0</v>
      </c>
    </row>
    <row r="95" spans="1:12" ht="39.75" customHeight="1">
      <c r="A95" s="452" t="s">
        <v>249</v>
      </c>
      <c r="B95" s="383" t="s">
        <v>172</v>
      </c>
      <c r="C95" s="383" t="s">
        <v>243</v>
      </c>
      <c r="D95" s="384" t="s">
        <v>250</v>
      </c>
      <c r="E95" s="384"/>
      <c r="F95" s="385">
        <f>F96</f>
        <v>4.3</v>
      </c>
      <c r="G95" s="385">
        <f t="shared" si="39"/>
        <v>0</v>
      </c>
      <c r="H95" s="385">
        <f t="shared" si="39"/>
        <v>0</v>
      </c>
    </row>
    <row r="96" spans="1:12" ht="25.5">
      <c r="A96" s="389" t="s">
        <v>171</v>
      </c>
      <c r="B96" s="383" t="s">
        <v>172</v>
      </c>
      <c r="C96" s="383" t="s">
        <v>243</v>
      </c>
      <c r="D96" s="384" t="s">
        <v>250</v>
      </c>
      <c r="E96" s="445">
        <v>200</v>
      </c>
      <c r="F96" s="385">
        <v>4.3</v>
      </c>
      <c r="G96" s="385"/>
      <c r="H96" s="385"/>
    </row>
    <row r="97" spans="1:13" s="12" customFormat="1" ht="15.75">
      <c r="A97" s="453" t="s">
        <v>251</v>
      </c>
      <c r="B97" s="371" t="s">
        <v>252</v>
      </c>
      <c r="C97" s="371" t="s">
        <v>161</v>
      </c>
      <c r="D97" s="372"/>
      <c r="E97" s="372"/>
      <c r="F97" s="433">
        <f>F98+F119+F130</f>
        <v>2052.1</v>
      </c>
      <c r="G97" s="433">
        <f>G98+G113+G130</f>
        <v>1808.9</v>
      </c>
      <c r="H97" s="433">
        <f>H98+H113+H130</f>
        <v>1081.8</v>
      </c>
    </row>
    <row r="98" spans="1:13" s="9" customFormat="1" ht="14.25">
      <c r="A98" s="454" t="s">
        <v>129</v>
      </c>
      <c r="B98" s="379" t="s">
        <v>252</v>
      </c>
      <c r="C98" s="379" t="s">
        <v>160</v>
      </c>
      <c r="D98" s="393"/>
      <c r="E98" s="393"/>
      <c r="F98" s="377">
        <f>F99</f>
        <v>992.7</v>
      </c>
      <c r="G98" s="377">
        <f t="shared" ref="G98:H99" si="40">G99</f>
        <v>501.7</v>
      </c>
      <c r="H98" s="377">
        <f t="shared" si="40"/>
        <v>501.7</v>
      </c>
    </row>
    <row r="99" spans="1:13" s="10" customFormat="1" ht="25.5">
      <c r="A99" s="378" t="s">
        <v>253</v>
      </c>
      <c r="B99" s="379" t="s">
        <v>252</v>
      </c>
      <c r="C99" s="379" t="s">
        <v>160</v>
      </c>
      <c r="D99" s="394" t="s">
        <v>199</v>
      </c>
      <c r="E99" s="394"/>
      <c r="F99" s="381">
        <f>F100</f>
        <v>992.7</v>
      </c>
      <c r="G99" s="381">
        <f t="shared" si="40"/>
        <v>501.7</v>
      </c>
      <c r="H99" s="381">
        <f t="shared" si="40"/>
        <v>501.7</v>
      </c>
    </row>
    <row r="100" spans="1:13" s="7" customFormat="1" ht="17.25" customHeight="1">
      <c r="A100" s="382" t="s">
        <v>167</v>
      </c>
      <c r="B100" s="383" t="s">
        <v>252</v>
      </c>
      <c r="C100" s="424" t="s">
        <v>160</v>
      </c>
      <c r="D100" s="399" t="s">
        <v>200</v>
      </c>
      <c r="E100" s="384"/>
      <c r="F100" s="385">
        <f>F101+F103+F111</f>
        <v>992.7</v>
      </c>
      <c r="G100" s="385">
        <f t="shared" ref="G100:H100" si="41">G101+G103+G111</f>
        <v>501.7</v>
      </c>
      <c r="H100" s="385">
        <f t="shared" si="41"/>
        <v>501.7</v>
      </c>
    </row>
    <row r="101" spans="1:13" s="7" customFormat="1" ht="25.5" customHeight="1">
      <c r="A101" s="382" t="s">
        <v>254</v>
      </c>
      <c r="B101" s="383" t="s">
        <v>252</v>
      </c>
      <c r="C101" s="424" t="s">
        <v>160</v>
      </c>
      <c r="D101" s="399">
        <v>6890100030</v>
      </c>
      <c r="E101" s="384"/>
      <c r="F101" s="385">
        <f>F102</f>
        <v>11.5</v>
      </c>
      <c r="G101" s="385">
        <f t="shared" ref="G101:H101" si="42">G102</f>
        <v>11</v>
      </c>
      <c r="H101" s="385">
        <f t="shared" si="42"/>
        <v>10.5</v>
      </c>
    </row>
    <row r="102" spans="1:13" s="7" customFormat="1" ht="17.25" customHeight="1">
      <c r="A102" s="389" t="s">
        <v>171</v>
      </c>
      <c r="B102" s="383" t="s">
        <v>252</v>
      </c>
      <c r="C102" s="424" t="s">
        <v>160</v>
      </c>
      <c r="D102" s="399">
        <v>6890100030</v>
      </c>
      <c r="E102" s="384" t="s">
        <v>255</v>
      </c>
      <c r="F102" s="385">
        <v>11.5</v>
      </c>
      <c r="G102" s="385">
        <v>11</v>
      </c>
      <c r="H102" s="385">
        <v>10.5</v>
      </c>
    </row>
    <row r="103" spans="1:13" ht="51" customHeight="1">
      <c r="A103" s="413" t="s">
        <v>256</v>
      </c>
      <c r="B103" s="448" t="s">
        <v>252</v>
      </c>
      <c r="C103" s="383" t="s">
        <v>160</v>
      </c>
      <c r="D103" s="384" t="s">
        <v>257</v>
      </c>
      <c r="E103" s="455"/>
      <c r="F103" s="456">
        <f>F104</f>
        <v>897.1</v>
      </c>
      <c r="G103" s="456">
        <f>G104</f>
        <v>462.7</v>
      </c>
      <c r="H103" s="456">
        <f>H104</f>
        <v>463.2</v>
      </c>
      <c r="M103" s="97"/>
    </row>
    <row r="104" spans="1:13" ht="25.5" customHeight="1">
      <c r="A104" s="389" t="s">
        <v>171</v>
      </c>
      <c r="B104" s="383" t="s">
        <v>252</v>
      </c>
      <c r="C104" s="383" t="s">
        <v>160</v>
      </c>
      <c r="D104" s="384" t="s">
        <v>257</v>
      </c>
      <c r="E104" s="445">
        <v>200</v>
      </c>
      <c r="F104" s="456">
        <v>897.1</v>
      </c>
      <c r="G104" s="456">
        <v>462.7</v>
      </c>
      <c r="H104" s="456">
        <v>463.2</v>
      </c>
      <c r="M104" s="97"/>
    </row>
    <row r="105" spans="1:13" ht="40.5" hidden="1" customHeight="1">
      <c r="A105" s="413" t="s">
        <v>258</v>
      </c>
      <c r="B105" s="448" t="s">
        <v>252</v>
      </c>
      <c r="C105" s="383" t="s">
        <v>160</v>
      </c>
      <c r="D105" s="384" t="s">
        <v>259</v>
      </c>
      <c r="E105" s="455"/>
      <c r="F105" s="457"/>
      <c r="G105" s="457"/>
      <c r="H105" s="458">
        <f>H106</f>
        <v>0</v>
      </c>
      <c r="M105" s="97"/>
    </row>
    <row r="106" spans="1:13" ht="25.5" hidden="1" customHeight="1">
      <c r="A106" s="389" t="s">
        <v>171</v>
      </c>
      <c r="B106" s="383" t="s">
        <v>252</v>
      </c>
      <c r="C106" s="383" t="s">
        <v>160</v>
      </c>
      <c r="D106" s="384" t="s">
        <v>259</v>
      </c>
      <c r="E106" s="445">
        <v>200</v>
      </c>
      <c r="F106" s="459"/>
      <c r="G106" s="459"/>
      <c r="H106" s="460">
        <v>0</v>
      </c>
      <c r="M106" s="97"/>
    </row>
    <row r="107" spans="1:13" ht="25.5" hidden="1" customHeight="1">
      <c r="A107" s="461"/>
      <c r="B107" s="383"/>
      <c r="C107" s="383"/>
      <c r="D107" s="384"/>
      <c r="E107" s="455"/>
      <c r="F107" s="457"/>
      <c r="G107" s="457"/>
      <c r="H107" s="458"/>
    </row>
    <row r="108" spans="1:13" ht="25.5" hidden="1" customHeight="1">
      <c r="A108" s="461"/>
      <c r="B108" s="383"/>
      <c r="C108" s="383"/>
      <c r="D108" s="384"/>
      <c r="E108" s="455"/>
      <c r="F108" s="457"/>
      <c r="G108" s="457"/>
      <c r="H108" s="458"/>
    </row>
    <row r="109" spans="1:13" ht="25.5" hidden="1" customHeight="1">
      <c r="A109" s="461"/>
      <c r="B109" s="383"/>
      <c r="C109" s="383"/>
      <c r="D109" s="384"/>
      <c r="E109" s="455"/>
      <c r="F109" s="457"/>
      <c r="G109" s="457"/>
      <c r="H109" s="458"/>
    </row>
    <row r="110" spans="1:13" ht="25.5" hidden="1" customHeight="1">
      <c r="A110" s="461"/>
      <c r="B110" s="383"/>
      <c r="C110" s="383"/>
      <c r="D110" s="384"/>
      <c r="E110" s="455"/>
      <c r="F110" s="457"/>
      <c r="G110" s="457"/>
      <c r="H110" s="458"/>
    </row>
    <row r="111" spans="1:13" ht="25.5" customHeight="1">
      <c r="A111" s="462" t="s">
        <v>260</v>
      </c>
      <c r="B111" s="383" t="s">
        <v>252</v>
      </c>
      <c r="C111" s="383" t="s">
        <v>160</v>
      </c>
      <c r="D111" s="384" t="s">
        <v>261</v>
      </c>
      <c r="E111" s="455"/>
      <c r="F111" s="463" t="str">
        <f>F112</f>
        <v>84,1</v>
      </c>
      <c r="G111" s="463" t="str">
        <f t="shared" ref="G111:H111" si="43">G112</f>
        <v>28</v>
      </c>
      <c r="H111" s="463">
        <f t="shared" si="43"/>
        <v>28</v>
      </c>
    </row>
    <row r="112" spans="1:13" ht="25.5" customHeight="1">
      <c r="A112" s="389" t="s">
        <v>171</v>
      </c>
      <c r="B112" s="383" t="s">
        <v>252</v>
      </c>
      <c r="C112" s="383" t="s">
        <v>160</v>
      </c>
      <c r="D112" s="384" t="s">
        <v>261</v>
      </c>
      <c r="E112" s="455" t="s">
        <v>255</v>
      </c>
      <c r="F112" s="457" t="s">
        <v>262</v>
      </c>
      <c r="G112" s="457" t="s">
        <v>221</v>
      </c>
      <c r="H112" s="456">
        <v>28</v>
      </c>
    </row>
    <row r="113" spans="1:12" s="9" customFormat="1" ht="21" customHeight="1">
      <c r="A113" s="454" t="s">
        <v>131</v>
      </c>
      <c r="B113" s="429" t="s">
        <v>252</v>
      </c>
      <c r="C113" s="429" t="s">
        <v>204</v>
      </c>
      <c r="D113" s="393"/>
      <c r="E113" s="393"/>
      <c r="F113" s="377">
        <f>F114+F119</f>
        <v>27.6</v>
      </c>
      <c r="G113" s="377">
        <f t="shared" ref="G113:H113" si="44">G114+G119</f>
        <v>748.3</v>
      </c>
      <c r="H113" s="377">
        <f t="shared" si="44"/>
        <v>21.2</v>
      </c>
    </row>
    <row r="114" spans="1:12" s="5" customFormat="1" ht="27" customHeight="1">
      <c r="A114" s="450" t="s">
        <v>263</v>
      </c>
      <c r="B114" s="379" t="s">
        <v>252</v>
      </c>
      <c r="C114" s="379" t="s">
        <v>204</v>
      </c>
      <c r="D114" s="394" t="s">
        <v>264</v>
      </c>
      <c r="E114" s="394"/>
      <c r="F114" s="381">
        <f t="shared" ref="F114:G117" si="45">F115</f>
        <v>0</v>
      </c>
      <c r="G114" s="381">
        <f t="shared" si="45"/>
        <v>0</v>
      </c>
      <c r="H114" s="381">
        <f>H115</f>
        <v>0</v>
      </c>
      <c r="K114" s="5">
        <v>64</v>
      </c>
    </row>
    <row r="115" spans="1:12" s="13" customFormat="1" ht="26.25" customHeight="1">
      <c r="A115" s="421" t="s">
        <v>210</v>
      </c>
      <c r="B115" s="383" t="s">
        <v>252</v>
      </c>
      <c r="C115" s="383" t="s">
        <v>204</v>
      </c>
      <c r="D115" s="384" t="s">
        <v>265</v>
      </c>
      <c r="E115" s="384"/>
      <c r="F115" s="385">
        <f t="shared" si="45"/>
        <v>0</v>
      </c>
      <c r="G115" s="385">
        <f t="shared" si="45"/>
        <v>0</v>
      </c>
      <c r="H115" s="385">
        <f>H116</f>
        <v>0</v>
      </c>
    </row>
    <row r="116" spans="1:12" s="13" customFormat="1" ht="37.5" customHeight="1">
      <c r="A116" s="451" t="s">
        <v>266</v>
      </c>
      <c r="B116" s="383" t="s">
        <v>252</v>
      </c>
      <c r="C116" s="383" t="s">
        <v>204</v>
      </c>
      <c r="D116" s="384" t="s">
        <v>267</v>
      </c>
      <c r="E116" s="384"/>
      <c r="F116" s="385">
        <f t="shared" si="45"/>
        <v>0</v>
      </c>
      <c r="G116" s="385">
        <f t="shared" si="45"/>
        <v>0</v>
      </c>
      <c r="H116" s="385">
        <f>H117</f>
        <v>0</v>
      </c>
    </row>
    <row r="117" spans="1:12" ht="24.75" customHeight="1">
      <c r="A117" s="452" t="s">
        <v>268</v>
      </c>
      <c r="B117" s="383" t="s">
        <v>252</v>
      </c>
      <c r="C117" s="383" t="s">
        <v>204</v>
      </c>
      <c r="D117" s="384" t="s">
        <v>269</v>
      </c>
      <c r="E117" s="384"/>
      <c r="F117" s="385">
        <f t="shared" si="45"/>
        <v>0</v>
      </c>
      <c r="G117" s="385">
        <f t="shared" si="45"/>
        <v>0</v>
      </c>
      <c r="H117" s="385">
        <f>H118</f>
        <v>0</v>
      </c>
      <c r="K117" s="14">
        <v>48</v>
      </c>
    </row>
    <row r="118" spans="1:12" ht="26.25" customHeight="1">
      <c r="A118" s="389" t="s">
        <v>171</v>
      </c>
      <c r="B118" s="383" t="s">
        <v>252</v>
      </c>
      <c r="C118" s="383" t="s">
        <v>204</v>
      </c>
      <c r="D118" s="384" t="s">
        <v>269</v>
      </c>
      <c r="E118" s="445">
        <v>200</v>
      </c>
      <c r="F118" s="385"/>
      <c r="G118" s="385">
        <v>0</v>
      </c>
      <c r="H118" s="385">
        <v>0</v>
      </c>
    </row>
    <row r="119" spans="1:12" ht="54.75" customHeight="1">
      <c r="A119" s="450" t="s">
        <v>270</v>
      </c>
      <c r="B119" s="379" t="s">
        <v>252</v>
      </c>
      <c r="C119" s="379" t="s">
        <v>204</v>
      </c>
      <c r="D119" s="394" t="s">
        <v>271</v>
      </c>
      <c r="E119" s="394"/>
      <c r="F119" s="381">
        <f>F120</f>
        <v>27.6</v>
      </c>
      <c r="G119" s="381">
        <f t="shared" ref="G119:H119" si="46">G120</f>
        <v>748.3</v>
      </c>
      <c r="H119" s="381">
        <f t="shared" si="46"/>
        <v>21.2</v>
      </c>
    </row>
    <row r="120" spans="1:12" s="8" customFormat="1" ht="15">
      <c r="A120" s="421" t="s">
        <v>210</v>
      </c>
      <c r="B120" s="383" t="s">
        <v>252</v>
      </c>
      <c r="C120" s="383" t="s">
        <v>204</v>
      </c>
      <c r="D120" s="384" t="s">
        <v>272</v>
      </c>
      <c r="E120" s="384"/>
      <c r="F120" s="385">
        <f>F121</f>
        <v>27.6</v>
      </c>
      <c r="G120" s="385">
        <f t="shared" ref="G120:H120" si="47">G121</f>
        <v>748.3</v>
      </c>
      <c r="H120" s="385">
        <f t="shared" si="47"/>
        <v>21.2</v>
      </c>
    </row>
    <row r="121" spans="1:12" s="8" customFormat="1" ht="51">
      <c r="A121" s="387" t="s">
        <v>273</v>
      </c>
      <c r="B121" s="383" t="s">
        <v>252</v>
      </c>
      <c r="C121" s="383" t="s">
        <v>204</v>
      </c>
      <c r="D121" s="384" t="s">
        <v>274</v>
      </c>
      <c r="E121" s="384"/>
      <c r="F121" s="385">
        <f>F122</f>
        <v>27.6</v>
      </c>
      <c r="G121" s="385">
        <f t="shared" ref="G121:H121" si="48">G122</f>
        <v>748.3</v>
      </c>
      <c r="H121" s="385">
        <f t="shared" si="48"/>
        <v>21.2</v>
      </c>
    </row>
    <row r="122" spans="1:12" s="13" customFormat="1" ht="51.75" customHeight="1">
      <c r="A122" s="464" t="s">
        <v>275</v>
      </c>
      <c r="B122" s="383" t="s">
        <v>252</v>
      </c>
      <c r="C122" s="383" t="s">
        <v>204</v>
      </c>
      <c r="D122" s="384" t="s">
        <v>276</v>
      </c>
      <c r="E122" s="384"/>
      <c r="F122" s="385">
        <f>F123</f>
        <v>27.6</v>
      </c>
      <c r="G122" s="385">
        <f t="shared" ref="G122:L122" si="49">G123</f>
        <v>748.3</v>
      </c>
      <c r="H122" s="385">
        <f t="shared" si="49"/>
        <v>21.2</v>
      </c>
      <c r="I122" s="248">
        <f t="shared" si="49"/>
        <v>0</v>
      </c>
      <c r="J122" s="248">
        <f t="shared" si="49"/>
        <v>0</v>
      </c>
      <c r="K122" s="248">
        <f t="shared" si="49"/>
        <v>0</v>
      </c>
      <c r="L122" s="248">
        <f t="shared" si="49"/>
        <v>0</v>
      </c>
    </row>
    <row r="123" spans="1:12" s="13" customFormat="1" ht="30.75" customHeight="1">
      <c r="A123" s="389" t="s">
        <v>171</v>
      </c>
      <c r="B123" s="383" t="s">
        <v>252</v>
      </c>
      <c r="C123" s="383" t="s">
        <v>204</v>
      </c>
      <c r="D123" s="384" t="s">
        <v>276</v>
      </c>
      <c r="E123" s="384" t="s">
        <v>255</v>
      </c>
      <c r="F123" s="385">
        <v>27.6</v>
      </c>
      <c r="G123" s="385">
        <v>748.3</v>
      </c>
      <c r="H123" s="385">
        <v>21.2</v>
      </c>
    </row>
    <row r="124" spans="1:12" s="13" customFormat="1" ht="38.25" hidden="1">
      <c r="A124" s="464" t="s">
        <v>277</v>
      </c>
      <c r="B124" s="383" t="s">
        <v>252</v>
      </c>
      <c r="C124" s="383" t="s">
        <v>204</v>
      </c>
      <c r="D124" s="384" t="s">
        <v>278</v>
      </c>
      <c r="E124" s="384"/>
      <c r="F124" s="385">
        <f>F125</f>
        <v>0</v>
      </c>
      <c r="G124" s="385">
        <f>G125</f>
        <v>0</v>
      </c>
      <c r="H124" s="385">
        <f>H125</f>
        <v>0</v>
      </c>
    </row>
    <row r="125" spans="1:12" s="13" customFormat="1" ht="25.5" hidden="1">
      <c r="A125" s="389" t="s">
        <v>171</v>
      </c>
      <c r="B125" s="383" t="s">
        <v>252</v>
      </c>
      <c r="C125" s="383" t="s">
        <v>204</v>
      </c>
      <c r="D125" s="384" t="s">
        <v>278</v>
      </c>
      <c r="E125" s="445">
        <v>200</v>
      </c>
      <c r="F125" s="465">
        <v>0</v>
      </c>
      <c r="G125" s="465">
        <v>0</v>
      </c>
      <c r="H125" s="465">
        <v>0</v>
      </c>
    </row>
    <row r="126" spans="1:12" s="13" customFormat="1" ht="42.6" hidden="1" customHeight="1">
      <c r="A126" s="466" t="s">
        <v>279</v>
      </c>
      <c r="B126" s="383" t="s">
        <v>252</v>
      </c>
      <c r="C126" s="383" t="s">
        <v>204</v>
      </c>
      <c r="D126" s="384" t="s">
        <v>280</v>
      </c>
      <c r="E126" s="384"/>
      <c r="F126" s="385">
        <f>F127</f>
        <v>0</v>
      </c>
      <c r="G126" s="385">
        <f>G127</f>
        <v>0</v>
      </c>
      <c r="H126" s="385">
        <f>H127</f>
        <v>0</v>
      </c>
    </row>
    <row r="127" spans="1:12" s="13" customFormat="1" ht="28.5" hidden="1" customHeight="1">
      <c r="A127" s="389" t="s">
        <v>281</v>
      </c>
      <c r="B127" s="383" t="s">
        <v>252</v>
      </c>
      <c r="C127" s="383" t="s">
        <v>204</v>
      </c>
      <c r="D127" s="384" t="s">
        <v>280</v>
      </c>
      <c r="E127" s="384" t="s">
        <v>282</v>
      </c>
      <c r="F127" s="385"/>
      <c r="G127" s="385"/>
      <c r="H127" s="385"/>
    </row>
    <row r="128" spans="1:12" s="13" customFormat="1" ht="37.5" hidden="1" customHeight="1">
      <c r="A128" s="464" t="s">
        <v>277</v>
      </c>
      <c r="B128" s="383" t="s">
        <v>252</v>
      </c>
      <c r="C128" s="383" t="s">
        <v>204</v>
      </c>
      <c r="D128" s="384" t="s">
        <v>283</v>
      </c>
      <c r="E128" s="384"/>
      <c r="F128" s="385">
        <f>F129</f>
        <v>0</v>
      </c>
      <c r="G128" s="385">
        <f>G129</f>
        <v>0</v>
      </c>
      <c r="H128" s="385">
        <f>H129</f>
        <v>0</v>
      </c>
    </row>
    <row r="129" spans="1:8" s="13" customFormat="1" ht="28.5" hidden="1" customHeight="1">
      <c r="A129" s="389" t="s">
        <v>171</v>
      </c>
      <c r="B129" s="383" t="s">
        <v>252</v>
      </c>
      <c r="C129" s="383" t="s">
        <v>204</v>
      </c>
      <c r="D129" s="384" t="s">
        <v>283</v>
      </c>
      <c r="E129" s="445">
        <v>200</v>
      </c>
      <c r="F129" s="467"/>
      <c r="G129" s="467"/>
      <c r="H129" s="465"/>
    </row>
    <row r="130" spans="1:8" ht="15.75">
      <c r="A130" s="468" t="s">
        <v>133</v>
      </c>
      <c r="B130" s="379" t="s">
        <v>252</v>
      </c>
      <c r="C130" s="379" t="s">
        <v>162</v>
      </c>
      <c r="D130" s="393"/>
      <c r="E130" s="393"/>
      <c r="F130" s="377">
        <f>F143+F148+F153</f>
        <v>1031.8</v>
      </c>
      <c r="G130" s="377">
        <f t="shared" ref="G130:H130" si="50">G143+G148+G153</f>
        <v>558.9</v>
      </c>
      <c r="H130" s="377">
        <f t="shared" si="50"/>
        <v>558.9</v>
      </c>
    </row>
    <row r="131" spans="1:8" ht="39" hidden="1" customHeight="1">
      <c r="A131" s="450" t="s">
        <v>284</v>
      </c>
      <c r="B131" s="429" t="s">
        <v>252</v>
      </c>
      <c r="C131" s="429" t="s">
        <v>162</v>
      </c>
      <c r="D131" s="438" t="s">
        <v>285</v>
      </c>
      <c r="E131" s="439"/>
      <c r="F131" s="381">
        <f t="shared" ref="F131:H134" si="51">F132</f>
        <v>0</v>
      </c>
      <c r="G131" s="381">
        <f t="shared" si="51"/>
        <v>0</v>
      </c>
      <c r="H131" s="381">
        <f t="shared" si="51"/>
        <v>0</v>
      </c>
    </row>
    <row r="132" spans="1:8" ht="34.5" hidden="1" customHeight="1">
      <c r="A132" s="452" t="s">
        <v>286</v>
      </c>
      <c r="B132" s="425" t="s">
        <v>252</v>
      </c>
      <c r="C132" s="425" t="s">
        <v>162</v>
      </c>
      <c r="D132" s="441" t="s">
        <v>287</v>
      </c>
      <c r="E132" s="442"/>
      <c r="F132" s="381">
        <f t="shared" si="51"/>
        <v>0</v>
      </c>
      <c r="G132" s="381">
        <f t="shared" si="51"/>
        <v>0</v>
      </c>
      <c r="H132" s="381">
        <f t="shared" si="51"/>
        <v>0</v>
      </c>
    </row>
    <row r="133" spans="1:8" ht="54" hidden="1" customHeight="1">
      <c r="A133" s="387" t="s">
        <v>288</v>
      </c>
      <c r="B133" s="425" t="s">
        <v>252</v>
      </c>
      <c r="C133" s="425" t="s">
        <v>162</v>
      </c>
      <c r="D133" s="441" t="s">
        <v>289</v>
      </c>
      <c r="E133" s="442"/>
      <c r="F133" s="381">
        <f t="shared" si="51"/>
        <v>0</v>
      </c>
      <c r="G133" s="381">
        <f t="shared" si="51"/>
        <v>0</v>
      </c>
      <c r="H133" s="381">
        <f t="shared" si="51"/>
        <v>0</v>
      </c>
    </row>
    <row r="134" spans="1:8" ht="66.75" hidden="1" customHeight="1">
      <c r="A134" s="389" t="s">
        <v>290</v>
      </c>
      <c r="B134" s="425" t="s">
        <v>252</v>
      </c>
      <c r="C134" s="425" t="s">
        <v>162</v>
      </c>
      <c r="D134" s="441" t="s">
        <v>291</v>
      </c>
      <c r="E134" s="442"/>
      <c r="F134" s="381">
        <f t="shared" si="51"/>
        <v>0</v>
      </c>
      <c r="G134" s="381">
        <f t="shared" si="51"/>
        <v>0</v>
      </c>
      <c r="H134" s="381">
        <f t="shared" si="51"/>
        <v>0</v>
      </c>
    </row>
    <row r="135" spans="1:8" ht="31.5" hidden="1" customHeight="1">
      <c r="A135" s="389" t="s">
        <v>171</v>
      </c>
      <c r="B135" s="425" t="s">
        <v>252</v>
      </c>
      <c r="C135" s="425" t="s">
        <v>162</v>
      </c>
      <c r="D135" s="441" t="s">
        <v>291</v>
      </c>
      <c r="E135" s="384" t="s">
        <v>255</v>
      </c>
      <c r="F135" s="465">
        <v>0</v>
      </c>
      <c r="G135" s="465">
        <v>0</v>
      </c>
      <c r="H135" s="465">
        <v>0</v>
      </c>
    </row>
    <row r="136" spans="1:8" ht="76.5" hidden="1">
      <c r="A136" s="469" t="s">
        <v>292</v>
      </c>
      <c r="B136" s="379" t="s">
        <v>252</v>
      </c>
      <c r="C136" s="379" t="s">
        <v>162</v>
      </c>
      <c r="D136" s="438" t="s">
        <v>237</v>
      </c>
      <c r="E136" s="393"/>
      <c r="F136" s="440">
        <f>F137</f>
        <v>0</v>
      </c>
      <c r="G136" s="440">
        <f>G137</f>
        <v>0</v>
      </c>
      <c r="H136" s="440">
        <f>H137</f>
        <v>0</v>
      </c>
    </row>
    <row r="137" spans="1:8" ht="76.5" hidden="1">
      <c r="A137" s="389" t="s">
        <v>293</v>
      </c>
      <c r="B137" s="383" t="s">
        <v>252</v>
      </c>
      <c r="C137" s="383" t="s">
        <v>162</v>
      </c>
      <c r="D137" s="441" t="s">
        <v>294</v>
      </c>
      <c r="E137" s="393"/>
      <c r="F137" s="440">
        <f t="shared" ref="F137:H139" si="52">F138</f>
        <v>0</v>
      </c>
      <c r="G137" s="440">
        <f t="shared" si="52"/>
        <v>0</v>
      </c>
      <c r="H137" s="440">
        <f t="shared" si="52"/>
        <v>0</v>
      </c>
    </row>
    <row r="138" spans="1:8" ht="141" hidden="1" customHeight="1">
      <c r="A138" s="389" t="s">
        <v>295</v>
      </c>
      <c r="B138" s="383" t="s">
        <v>252</v>
      </c>
      <c r="C138" s="383" t="s">
        <v>162</v>
      </c>
      <c r="D138" s="441" t="s">
        <v>296</v>
      </c>
      <c r="E138" s="393"/>
      <c r="F138" s="440">
        <f t="shared" si="52"/>
        <v>0</v>
      </c>
      <c r="G138" s="440">
        <f t="shared" si="52"/>
        <v>0</v>
      </c>
      <c r="H138" s="440">
        <f t="shared" si="52"/>
        <v>0</v>
      </c>
    </row>
    <row r="139" spans="1:8" ht="76.5" hidden="1" customHeight="1">
      <c r="A139" s="389" t="s">
        <v>297</v>
      </c>
      <c r="B139" s="383" t="s">
        <v>252</v>
      </c>
      <c r="C139" s="383" t="s">
        <v>162</v>
      </c>
      <c r="D139" s="441" t="s">
        <v>298</v>
      </c>
      <c r="E139" s="393"/>
      <c r="F139" s="440">
        <f t="shared" si="52"/>
        <v>0</v>
      </c>
      <c r="G139" s="440">
        <f t="shared" si="52"/>
        <v>0</v>
      </c>
      <c r="H139" s="440">
        <f t="shared" si="52"/>
        <v>0</v>
      </c>
    </row>
    <row r="140" spans="1:8" ht="25.5" hidden="1" customHeight="1">
      <c r="A140" s="389" t="s">
        <v>171</v>
      </c>
      <c r="B140" s="383" t="s">
        <v>252</v>
      </c>
      <c r="C140" s="383" t="s">
        <v>162</v>
      </c>
      <c r="D140" s="441" t="s">
        <v>298</v>
      </c>
      <c r="E140" s="445">
        <v>200</v>
      </c>
      <c r="F140" s="467"/>
      <c r="G140" s="467"/>
      <c r="H140" s="470"/>
    </row>
    <row r="141" spans="1:8" ht="89.25" hidden="1">
      <c r="A141" s="389" t="s">
        <v>299</v>
      </c>
      <c r="B141" s="383" t="s">
        <v>252</v>
      </c>
      <c r="C141" s="383" t="s">
        <v>162</v>
      </c>
      <c r="D141" s="441" t="s">
        <v>300</v>
      </c>
      <c r="E141" s="393"/>
      <c r="F141" s="443">
        <f>F142</f>
        <v>0</v>
      </c>
      <c r="G141" s="443">
        <f>G142</f>
        <v>0</v>
      </c>
      <c r="H141" s="443">
        <f>H142</f>
        <v>0</v>
      </c>
    </row>
    <row r="142" spans="1:8" ht="25.5" hidden="1">
      <c r="A142" s="389" t="s">
        <v>171</v>
      </c>
      <c r="B142" s="383" t="s">
        <v>252</v>
      </c>
      <c r="C142" s="383" t="s">
        <v>162</v>
      </c>
      <c r="D142" s="441" t="s">
        <v>300</v>
      </c>
      <c r="E142" s="445">
        <v>200</v>
      </c>
      <c r="F142" s="470"/>
      <c r="G142" s="470"/>
      <c r="H142" s="470"/>
    </row>
    <row r="143" spans="1:8" ht="38.25">
      <c r="A143" s="471" t="s">
        <v>301</v>
      </c>
      <c r="B143" s="383" t="s">
        <v>252</v>
      </c>
      <c r="C143" s="383" t="s">
        <v>162</v>
      </c>
      <c r="D143" s="441" t="s">
        <v>302</v>
      </c>
      <c r="E143" s="445"/>
      <c r="F143" s="440">
        <f>F144</f>
        <v>0</v>
      </c>
      <c r="G143" s="440">
        <f t="shared" ref="G143:H143" si="53">G144</f>
        <v>0</v>
      </c>
      <c r="H143" s="440">
        <f t="shared" si="53"/>
        <v>0</v>
      </c>
    </row>
    <row r="144" spans="1:8" ht="15">
      <c r="A144" s="421" t="s">
        <v>210</v>
      </c>
      <c r="B144" s="383" t="s">
        <v>252</v>
      </c>
      <c r="C144" s="383" t="s">
        <v>162</v>
      </c>
      <c r="D144" s="441" t="s">
        <v>303</v>
      </c>
      <c r="E144" s="445"/>
      <c r="F144" s="443">
        <f>F145</f>
        <v>0</v>
      </c>
      <c r="G144" s="443">
        <f t="shared" ref="G144:H144" si="54">G145</f>
        <v>0</v>
      </c>
      <c r="H144" s="443">
        <f t="shared" si="54"/>
        <v>0</v>
      </c>
    </row>
    <row r="145" spans="1:12" ht="140.25">
      <c r="A145" s="387" t="s">
        <v>304</v>
      </c>
      <c r="B145" s="383" t="s">
        <v>252</v>
      </c>
      <c r="C145" s="383" t="s">
        <v>162</v>
      </c>
      <c r="D145" s="441" t="s">
        <v>305</v>
      </c>
      <c r="E145" s="445"/>
      <c r="F145" s="443">
        <f>F146</f>
        <v>0</v>
      </c>
      <c r="G145" s="443">
        <f t="shared" ref="G145:H145" si="55">G146</f>
        <v>0</v>
      </c>
      <c r="H145" s="443">
        <f t="shared" si="55"/>
        <v>0</v>
      </c>
    </row>
    <row r="146" spans="1:12" ht="127.5">
      <c r="A146" s="389" t="s">
        <v>306</v>
      </c>
      <c r="B146" s="383" t="s">
        <v>252</v>
      </c>
      <c r="C146" s="383" t="s">
        <v>162</v>
      </c>
      <c r="D146" s="441" t="s">
        <v>307</v>
      </c>
      <c r="E146" s="445"/>
      <c r="F146" s="443">
        <f>F147</f>
        <v>0</v>
      </c>
      <c r="G146" s="443">
        <f t="shared" ref="G146:H146" si="56">G147</f>
        <v>0</v>
      </c>
      <c r="H146" s="443">
        <f t="shared" si="56"/>
        <v>0</v>
      </c>
    </row>
    <row r="147" spans="1:12" ht="25.5">
      <c r="A147" s="389" t="s">
        <v>171</v>
      </c>
      <c r="B147" s="383" t="s">
        <v>252</v>
      </c>
      <c r="C147" s="383" t="s">
        <v>162</v>
      </c>
      <c r="D147" s="441" t="s">
        <v>307</v>
      </c>
      <c r="E147" s="445">
        <v>200</v>
      </c>
      <c r="F147" s="443"/>
      <c r="G147" s="443">
        <v>0</v>
      </c>
      <c r="H147" s="443">
        <v>0</v>
      </c>
    </row>
    <row r="148" spans="1:12" ht="52.5" customHeight="1">
      <c r="A148" s="472" t="s">
        <v>308</v>
      </c>
      <c r="B148" s="383"/>
      <c r="C148" s="383"/>
      <c r="D148" s="438" t="s">
        <v>309</v>
      </c>
      <c r="E148" s="445"/>
      <c r="F148" s="440">
        <f>F149</f>
        <v>0</v>
      </c>
      <c r="G148" s="440">
        <f t="shared" ref="G148:H148" si="57">G149</f>
        <v>0</v>
      </c>
      <c r="H148" s="440">
        <f t="shared" si="57"/>
        <v>0</v>
      </c>
    </row>
    <row r="149" spans="1:12" ht="15">
      <c r="A149" s="421" t="s">
        <v>210</v>
      </c>
      <c r="B149" s="383"/>
      <c r="C149" s="383"/>
      <c r="D149" s="441" t="s">
        <v>310</v>
      </c>
      <c r="E149" s="445"/>
      <c r="F149" s="443">
        <f>F150</f>
        <v>0</v>
      </c>
      <c r="G149" s="443">
        <f t="shared" ref="G149:H149" si="58">G150</f>
        <v>0</v>
      </c>
      <c r="H149" s="443">
        <f t="shared" si="58"/>
        <v>0</v>
      </c>
    </row>
    <row r="150" spans="1:12" ht="63.75">
      <c r="A150" s="473" t="s">
        <v>311</v>
      </c>
      <c r="B150" s="383" t="s">
        <v>252</v>
      </c>
      <c r="C150" s="383" t="s">
        <v>162</v>
      </c>
      <c r="D150" s="474" t="s">
        <v>312</v>
      </c>
      <c r="E150" s="445"/>
      <c r="F150" s="443">
        <f>F151</f>
        <v>0</v>
      </c>
      <c r="G150" s="443">
        <f t="shared" ref="G150:H150" si="59">G151</f>
        <v>0</v>
      </c>
      <c r="H150" s="443">
        <f t="shared" si="59"/>
        <v>0</v>
      </c>
    </row>
    <row r="151" spans="1:12" ht="25.5">
      <c r="A151" s="473" t="s">
        <v>313</v>
      </c>
      <c r="B151" s="383" t="s">
        <v>252</v>
      </c>
      <c r="C151" s="383" t="s">
        <v>162</v>
      </c>
      <c r="D151" s="474" t="s">
        <v>314</v>
      </c>
      <c r="E151" s="445"/>
      <c r="F151" s="443">
        <f>F152</f>
        <v>0</v>
      </c>
      <c r="G151" s="443">
        <f t="shared" ref="G151:H151" si="60">G152</f>
        <v>0</v>
      </c>
      <c r="H151" s="443">
        <f t="shared" si="60"/>
        <v>0</v>
      </c>
    </row>
    <row r="152" spans="1:12" ht="25.5">
      <c r="A152" s="389" t="s">
        <v>171</v>
      </c>
      <c r="B152" s="383" t="s">
        <v>252</v>
      </c>
      <c r="C152" s="383" t="s">
        <v>162</v>
      </c>
      <c r="D152" s="474" t="s">
        <v>314</v>
      </c>
      <c r="E152" s="445">
        <v>200</v>
      </c>
      <c r="F152" s="443"/>
      <c r="G152" s="443">
        <v>0</v>
      </c>
      <c r="H152" s="443">
        <v>0</v>
      </c>
    </row>
    <row r="153" spans="1:12" ht="54" customHeight="1">
      <c r="A153" s="450" t="s">
        <v>315</v>
      </c>
      <c r="B153" s="379" t="s">
        <v>252</v>
      </c>
      <c r="C153" s="379" t="s">
        <v>162</v>
      </c>
      <c r="D153" s="438" t="s">
        <v>316</v>
      </c>
      <c r="E153" s="442"/>
      <c r="F153" s="440">
        <f>F154+F160</f>
        <v>1031.8</v>
      </c>
      <c r="G153" s="440">
        <f t="shared" ref="G153:H153" si="61">G154+G160</f>
        <v>558.9</v>
      </c>
      <c r="H153" s="440">
        <f t="shared" si="61"/>
        <v>558.9</v>
      </c>
    </row>
    <row r="154" spans="1:12" ht="31.5" customHeight="1">
      <c r="A154" s="421" t="s">
        <v>210</v>
      </c>
      <c r="B154" s="383" t="s">
        <v>252</v>
      </c>
      <c r="C154" s="383" t="s">
        <v>162</v>
      </c>
      <c r="D154" s="441" t="s">
        <v>317</v>
      </c>
      <c r="E154" s="442"/>
      <c r="F154" s="443">
        <f>F155</f>
        <v>1031.8</v>
      </c>
      <c r="G154" s="443">
        <f t="shared" ref="G154:H154" si="62">G155</f>
        <v>558.9</v>
      </c>
      <c r="H154" s="443">
        <f t="shared" si="62"/>
        <v>558.9</v>
      </c>
    </row>
    <row r="155" spans="1:12" ht="102">
      <c r="A155" s="387" t="s">
        <v>318</v>
      </c>
      <c r="B155" s="383" t="s">
        <v>252</v>
      </c>
      <c r="C155" s="383" t="s">
        <v>162</v>
      </c>
      <c r="D155" s="441" t="s">
        <v>319</v>
      </c>
      <c r="E155" s="442"/>
      <c r="F155" s="443">
        <f>F156</f>
        <v>1031.8</v>
      </c>
      <c r="G155" s="443">
        <f t="shared" ref="F155:H156" si="63">G156</f>
        <v>558.9</v>
      </c>
      <c r="H155" s="443">
        <f t="shared" si="63"/>
        <v>558.9</v>
      </c>
    </row>
    <row r="156" spans="1:12" ht="54.75" customHeight="1">
      <c r="A156" s="475" t="s">
        <v>320</v>
      </c>
      <c r="B156" s="383" t="s">
        <v>252</v>
      </c>
      <c r="C156" s="383" t="s">
        <v>162</v>
      </c>
      <c r="D156" s="441" t="s">
        <v>321</v>
      </c>
      <c r="E156" s="442"/>
      <c r="F156" s="443">
        <f t="shared" si="63"/>
        <v>1031.8</v>
      </c>
      <c r="G156" s="443">
        <f>G157</f>
        <v>558.9</v>
      </c>
      <c r="H156" s="443">
        <f>H157</f>
        <v>558.9</v>
      </c>
    </row>
    <row r="157" spans="1:12" ht="25.5">
      <c r="A157" s="389" t="s">
        <v>171</v>
      </c>
      <c r="B157" s="383" t="s">
        <v>252</v>
      </c>
      <c r="C157" s="383" t="s">
        <v>162</v>
      </c>
      <c r="D157" s="441" t="s">
        <v>321</v>
      </c>
      <c r="E157" s="445">
        <v>200</v>
      </c>
      <c r="F157" s="443">
        <f>F158</f>
        <v>1031.8</v>
      </c>
      <c r="G157" s="443">
        <f t="shared" ref="G157:L157" si="64">G158</f>
        <v>558.9</v>
      </c>
      <c r="H157" s="443">
        <f t="shared" si="64"/>
        <v>558.9</v>
      </c>
      <c r="I157" s="250">
        <f t="shared" si="64"/>
        <v>0</v>
      </c>
      <c r="J157" s="250">
        <f t="shared" si="64"/>
        <v>0</v>
      </c>
      <c r="K157" s="250">
        <f t="shared" si="64"/>
        <v>0</v>
      </c>
      <c r="L157" s="250">
        <f t="shared" si="64"/>
        <v>0</v>
      </c>
    </row>
    <row r="158" spans="1:12" ht="62.25" customHeight="1">
      <c r="A158" s="476" t="s">
        <v>322</v>
      </c>
      <c r="B158" s="383" t="s">
        <v>252</v>
      </c>
      <c r="C158" s="383" t="s">
        <v>162</v>
      </c>
      <c r="D158" s="441" t="s">
        <v>323</v>
      </c>
      <c r="E158" s="445"/>
      <c r="F158" s="443">
        <f>F159</f>
        <v>1031.8</v>
      </c>
      <c r="G158" s="443">
        <f t="shared" ref="G158:L158" si="65">G159</f>
        <v>558.9</v>
      </c>
      <c r="H158" s="443">
        <f t="shared" si="65"/>
        <v>558.9</v>
      </c>
      <c r="I158" s="250">
        <f t="shared" si="65"/>
        <v>0</v>
      </c>
      <c r="J158" s="250">
        <f t="shared" si="65"/>
        <v>0</v>
      </c>
      <c r="K158" s="250">
        <f t="shared" si="65"/>
        <v>0</v>
      </c>
      <c r="L158" s="250">
        <f t="shared" si="65"/>
        <v>0</v>
      </c>
    </row>
    <row r="159" spans="1:12" ht="25.5">
      <c r="A159" s="389" t="s">
        <v>171</v>
      </c>
      <c r="B159" s="383" t="s">
        <v>252</v>
      </c>
      <c r="C159" s="383" t="s">
        <v>162</v>
      </c>
      <c r="D159" s="441" t="s">
        <v>323</v>
      </c>
      <c r="E159" s="445">
        <v>200</v>
      </c>
      <c r="F159" s="443">
        <v>1031.8</v>
      </c>
      <c r="G159" s="443">
        <v>558.9</v>
      </c>
      <c r="H159" s="443">
        <v>558.9</v>
      </c>
    </row>
    <row r="160" spans="1:12" ht="35.25" customHeight="1">
      <c r="A160" s="410" t="s">
        <v>324</v>
      </c>
      <c r="B160" s="383" t="s">
        <v>252</v>
      </c>
      <c r="C160" s="383" t="s">
        <v>162</v>
      </c>
      <c r="D160" s="425" t="s">
        <v>325</v>
      </c>
      <c r="E160" s="445"/>
      <c r="F160" s="443">
        <f>F161</f>
        <v>0</v>
      </c>
      <c r="G160" s="443">
        <f t="shared" ref="G160:H160" si="66">G161</f>
        <v>0</v>
      </c>
      <c r="H160" s="443">
        <f t="shared" si="66"/>
        <v>0</v>
      </c>
    </row>
    <row r="161" spans="1:8" ht="25.5">
      <c r="A161" s="389" t="s">
        <v>171</v>
      </c>
      <c r="B161" s="383" t="s">
        <v>252</v>
      </c>
      <c r="C161" s="383" t="s">
        <v>162</v>
      </c>
      <c r="D161" s="425" t="s">
        <v>325</v>
      </c>
      <c r="E161" s="445">
        <v>200</v>
      </c>
      <c r="F161" s="443"/>
      <c r="G161" s="443">
        <v>0</v>
      </c>
      <c r="H161" s="443">
        <v>0</v>
      </c>
    </row>
    <row r="162" spans="1:8" ht="17.25" hidden="1" customHeight="1">
      <c r="A162" s="378" t="s">
        <v>253</v>
      </c>
      <c r="B162" s="379" t="s">
        <v>252</v>
      </c>
      <c r="C162" s="379" t="s">
        <v>162</v>
      </c>
      <c r="D162" s="394" t="s">
        <v>199</v>
      </c>
      <c r="E162" s="380"/>
      <c r="F162" s="381">
        <f t="shared" ref="F162:G165" si="67">F163</f>
        <v>0</v>
      </c>
      <c r="G162" s="381">
        <f t="shared" si="67"/>
        <v>0</v>
      </c>
      <c r="H162" s="381">
        <f>H163</f>
        <v>0</v>
      </c>
    </row>
    <row r="163" spans="1:8" hidden="1">
      <c r="A163" s="382" t="s">
        <v>167</v>
      </c>
      <c r="B163" s="383" t="s">
        <v>252</v>
      </c>
      <c r="C163" s="383" t="s">
        <v>162</v>
      </c>
      <c r="D163" s="388" t="s">
        <v>187</v>
      </c>
      <c r="E163" s="394"/>
      <c r="F163" s="381">
        <f t="shared" si="67"/>
        <v>0</v>
      </c>
      <c r="G163" s="381">
        <f t="shared" si="67"/>
        <v>0</v>
      </c>
      <c r="H163" s="381">
        <f>H164</f>
        <v>0</v>
      </c>
    </row>
    <row r="164" spans="1:8" hidden="1">
      <c r="A164" s="382" t="s">
        <v>167</v>
      </c>
      <c r="B164" s="383" t="s">
        <v>252</v>
      </c>
      <c r="C164" s="383" t="s">
        <v>162</v>
      </c>
      <c r="D164" s="399" t="s">
        <v>200</v>
      </c>
      <c r="E164" s="384"/>
      <c r="F164" s="381">
        <f t="shared" si="67"/>
        <v>0</v>
      </c>
      <c r="G164" s="381">
        <f t="shared" si="67"/>
        <v>0</v>
      </c>
      <c r="H164" s="381">
        <f>H165</f>
        <v>0</v>
      </c>
    </row>
    <row r="165" spans="1:8" ht="51" hidden="1">
      <c r="A165" s="475" t="s">
        <v>326</v>
      </c>
      <c r="B165" s="383" t="s">
        <v>252</v>
      </c>
      <c r="C165" s="383" t="s">
        <v>162</v>
      </c>
      <c r="D165" s="441" t="s">
        <v>327</v>
      </c>
      <c r="E165" s="445"/>
      <c r="F165" s="443">
        <f t="shared" si="67"/>
        <v>0</v>
      </c>
      <c r="G165" s="443">
        <f t="shared" si="67"/>
        <v>0</v>
      </c>
      <c r="H165" s="443">
        <f>H166</f>
        <v>0</v>
      </c>
    </row>
    <row r="166" spans="1:8" ht="25.5" hidden="1">
      <c r="A166" s="389" t="s">
        <v>171</v>
      </c>
      <c r="B166" s="383" t="s">
        <v>252</v>
      </c>
      <c r="C166" s="383" t="s">
        <v>162</v>
      </c>
      <c r="D166" s="441" t="s">
        <v>327</v>
      </c>
      <c r="E166" s="445">
        <v>200</v>
      </c>
      <c r="F166" s="470">
        <v>0</v>
      </c>
      <c r="G166" s="470">
        <v>0</v>
      </c>
      <c r="H166" s="470">
        <v>0</v>
      </c>
    </row>
    <row r="167" spans="1:8" ht="14.25">
      <c r="A167" s="477" t="s">
        <v>135</v>
      </c>
      <c r="B167" s="416" t="s">
        <v>328</v>
      </c>
      <c r="C167" s="416" t="s">
        <v>161</v>
      </c>
      <c r="D167" s="372"/>
      <c r="E167" s="372"/>
      <c r="F167" s="433">
        <f>F168</f>
        <v>3030.5</v>
      </c>
      <c r="G167" s="433">
        <f t="shared" ref="G167:H167" si="68">G168</f>
        <v>3212.3</v>
      </c>
      <c r="H167" s="433">
        <f t="shared" si="68"/>
        <v>3212.3</v>
      </c>
    </row>
    <row r="168" spans="1:8" ht="14.25">
      <c r="A168" s="478" t="s">
        <v>137</v>
      </c>
      <c r="B168" s="379" t="s">
        <v>328</v>
      </c>
      <c r="C168" s="379" t="s">
        <v>160</v>
      </c>
      <c r="D168" s="393"/>
      <c r="E168" s="393"/>
      <c r="F168" s="377">
        <f>F169</f>
        <v>3030.5</v>
      </c>
      <c r="G168" s="377">
        <f t="shared" ref="G168:H168" si="69">G169</f>
        <v>3212.3</v>
      </c>
      <c r="H168" s="377">
        <f t="shared" si="69"/>
        <v>3212.3</v>
      </c>
    </row>
    <row r="169" spans="1:8" ht="38.25">
      <c r="A169" s="450" t="s">
        <v>329</v>
      </c>
      <c r="B169" s="379" t="s">
        <v>328</v>
      </c>
      <c r="C169" s="379" t="s">
        <v>160</v>
      </c>
      <c r="D169" s="394" t="s">
        <v>330</v>
      </c>
      <c r="E169" s="394"/>
      <c r="F169" s="381">
        <f>F170+F174</f>
        <v>3030.5</v>
      </c>
      <c r="G169" s="381">
        <f t="shared" ref="G169:H169" si="70">G170+G174</f>
        <v>3212.3</v>
      </c>
      <c r="H169" s="381">
        <f t="shared" si="70"/>
        <v>3212.3</v>
      </c>
    </row>
    <row r="170" spans="1:8" ht="15">
      <c r="A170" s="421" t="s">
        <v>210</v>
      </c>
      <c r="B170" s="383" t="s">
        <v>328</v>
      </c>
      <c r="C170" s="383" t="s">
        <v>160</v>
      </c>
      <c r="D170" s="384" t="s">
        <v>331</v>
      </c>
      <c r="E170" s="384"/>
      <c r="F170" s="385">
        <f>F171</f>
        <v>3030.5</v>
      </c>
      <c r="G170" s="385">
        <f t="shared" ref="G170:H171" si="71">G171</f>
        <v>3212.3</v>
      </c>
      <c r="H170" s="385">
        <f t="shared" si="71"/>
        <v>3212.3</v>
      </c>
    </row>
    <row r="171" spans="1:8" ht="50.25" customHeight="1">
      <c r="A171" s="387" t="s">
        <v>332</v>
      </c>
      <c r="B171" s="383" t="s">
        <v>328</v>
      </c>
      <c r="C171" s="383" t="s">
        <v>160</v>
      </c>
      <c r="D171" s="384" t="s">
        <v>333</v>
      </c>
      <c r="E171" s="384"/>
      <c r="F171" s="385">
        <f>F172</f>
        <v>3030.5</v>
      </c>
      <c r="G171" s="385">
        <f t="shared" ref="G171" si="72">G172</f>
        <v>3212.3</v>
      </c>
      <c r="H171" s="385">
        <f t="shared" si="71"/>
        <v>3212.3</v>
      </c>
    </row>
    <row r="172" spans="1:8" ht="24.75" customHeight="1">
      <c r="A172" s="452" t="s">
        <v>334</v>
      </c>
      <c r="B172" s="383" t="s">
        <v>328</v>
      </c>
      <c r="C172" s="383" t="s">
        <v>160</v>
      </c>
      <c r="D172" s="384" t="s">
        <v>453</v>
      </c>
      <c r="E172" s="384"/>
      <c r="F172" s="385">
        <f>F173</f>
        <v>3030.5</v>
      </c>
      <c r="G172" s="385">
        <f t="shared" ref="G172:H172" si="73">G173</f>
        <v>3212.3</v>
      </c>
      <c r="H172" s="385">
        <f t="shared" si="73"/>
        <v>3212.3</v>
      </c>
    </row>
    <row r="173" spans="1:8" ht="25.5">
      <c r="A173" s="387" t="s">
        <v>335</v>
      </c>
      <c r="B173" s="383" t="s">
        <v>328</v>
      </c>
      <c r="C173" s="383" t="s">
        <v>160</v>
      </c>
      <c r="D173" s="384" t="s">
        <v>453</v>
      </c>
      <c r="E173" s="384" t="s">
        <v>336</v>
      </c>
      <c r="F173" s="385">
        <v>3030.5</v>
      </c>
      <c r="G173" s="385">
        <v>3212.3</v>
      </c>
      <c r="H173" s="385">
        <v>3212.3</v>
      </c>
    </row>
    <row r="174" spans="1:8" ht="128.25">
      <c r="A174" s="479" t="s">
        <v>337</v>
      </c>
      <c r="B174" s="383" t="s">
        <v>328</v>
      </c>
      <c r="C174" s="383" t="s">
        <v>160</v>
      </c>
      <c r="D174" s="425" t="s">
        <v>338</v>
      </c>
      <c r="E174" s="384"/>
      <c r="F174" s="385">
        <v>0</v>
      </c>
      <c r="G174" s="385">
        <v>0</v>
      </c>
      <c r="H174" s="385">
        <v>0</v>
      </c>
    </row>
    <row r="175" spans="1:8" ht="45">
      <c r="A175" s="480" t="s">
        <v>335</v>
      </c>
      <c r="B175" s="383" t="s">
        <v>328</v>
      </c>
      <c r="C175" s="383" t="s">
        <v>160</v>
      </c>
      <c r="D175" s="425" t="s">
        <v>338</v>
      </c>
      <c r="E175" s="384" t="s">
        <v>336</v>
      </c>
      <c r="F175" s="385">
        <v>0</v>
      </c>
      <c r="G175" s="385">
        <v>0</v>
      </c>
      <c r="H175" s="385">
        <v>0</v>
      </c>
    </row>
    <row r="176" spans="1:8" ht="15.75">
      <c r="A176" s="431" t="s">
        <v>339</v>
      </c>
      <c r="B176" s="416" t="s">
        <v>209</v>
      </c>
      <c r="C176" s="416" t="s">
        <v>161</v>
      </c>
      <c r="D176" s="372"/>
      <c r="E176" s="372"/>
      <c r="F176" s="433">
        <f t="shared" ref="F176:F181" si="74">F177</f>
        <v>430.5</v>
      </c>
      <c r="G176" s="433">
        <f t="shared" ref="G176:H176" si="75">G177</f>
        <v>430.5</v>
      </c>
      <c r="H176" s="433">
        <f t="shared" si="75"/>
        <v>430.5</v>
      </c>
    </row>
    <row r="177" spans="1:8" ht="14.25">
      <c r="A177" s="392" t="s">
        <v>141</v>
      </c>
      <c r="B177" s="379" t="s">
        <v>209</v>
      </c>
      <c r="C177" s="379" t="s">
        <v>160</v>
      </c>
      <c r="D177" s="393"/>
      <c r="E177" s="393"/>
      <c r="F177" s="377">
        <f t="shared" si="74"/>
        <v>430.5</v>
      </c>
      <c r="G177" s="377">
        <f t="shared" ref="G177:H177" si="76">G178</f>
        <v>430.5</v>
      </c>
      <c r="H177" s="377">
        <f t="shared" si="76"/>
        <v>430.5</v>
      </c>
    </row>
    <row r="178" spans="1:8" ht="24" customHeight="1">
      <c r="A178" s="378" t="s">
        <v>253</v>
      </c>
      <c r="B178" s="379" t="s">
        <v>209</v>
      </c>
      <c r="C178" s="379" t="s">
        <v>160</v>
      </c>
      <c r="D178" s="394" t="s">
        <v>199</v>
      </c>
      <c r="E178" s="394"/>
      <c r="F178" s="381">
        <f t="shared" si="74"/>
        <v>430.5</v>
      </c>
      <c r="G178" s="381">
        <f t="shared" ref="G178:H181" si="77">G179</f>
        <v>430.5</v>
      </c>
      <c r="H178" s="381">
        <f t="shared" si="77"/>
        <v>430.5</v>
      </c>
    </row>
    <row r="179" spans="1:8">
      <c r="A179" s="382" t="s">
        <v>167</v>
      </c>
      <c r="B179" s="383" t="s">
        <v>209</v>
      </c>
      <c r="C179" s="383" t="s">
        <v>160</v>
      </c>
      <c r="D179" s="388" t="s">
        <v>187</v>
      </c>
      <c r="E179" s="384"/>
      <c r="F179" s="385">
        <f t="shared" si="74"/>
        <v>430.5</v>
      </c>
      <c r="G179" s="385">
        <f t="shared" si="77"/>
        <v>430.5</v>
      </c>
      <c r="H179" s="385">
        <f t="shared" si="77"/>
        <v>430.5</v>
      </c>
    </row>
    <row r="180" spans="1:8">
      <c r="A180" s="382" t="s">
        <v>167</v>
      </c>
      <c r="B180" s="383" t="s">
        <v>209</v>
      </c>
      <c r="C180" s="383" t="s">
        <v>160</v>
      </c>
      <c r="D180" s="399" t="s">
        <v>200</v>
      </c>
      <c r="E180" s="384"/>
      <c r="F180" s="385">
        <f t="shared" si="74"/>
        <v>430.5</v>
      </c>
      <c r="G180" s="385">
        <f t="shared" si="77"/>
        <v>430.5</v>
      </c>
      <c r="H180" s="385">
        <f t="shared" si="77"/>
        <v>430.5</v>
      </c>
    </row>
    <row r="181" spans="1:8" ht="54" customHeight="1">
      <c r="A181" s="481" t="s">
        <v>340</v>
      </c>
      <c r="B181" s="383" t="s">
        <v>209</v>
      </c>
      <c r="C181" s="383" t="s">
        <v>160</v>
      </c>
      <c r="D181" s="441" t="s">
        <v>341</v>
      </c>
      <c r="E181" s="445"/>
      <c r="F181" s="385">
        <f t="shared" si="74"/>
        <v>430.5</v>
      </c>
      <c r="G181" s="385">
        <f t="shared" si="77"/>
        <v>430.5</v>
      </c>
      <c r="H181" s="385">
        <f t="shared" si="77"/>
        <v>430.5</v>
      </c>
    </row>
    <row r="182" spans="1:8">
      <c r="A182" s="481" t="s">
        <v>342</v>
      </c>
      <c r="B182" s="383" t="s">
        <v>209</v>
      </c>
      <c r="C182" s="383" t="s">
        <v>160</v>
      </c>
      <c r="D182" s="441" t="s">
        <v>341</v>
      </c>
      <c r="E182" s="445">
        <v>300</v>
      </c>
      <c r="F182" s="482">
        <v>430.5</v>
      </c>
      <c r="G182" s="482">
        <v>430.5</v>
      </c>
      <c r="H182" s="482">
        <v>430.5</v>
      </c>
    </row>
    <row r="183" spans="1:8" ht="43.5" hidden="1" customHeight="1">
      <c r="A183" s="452" t="s">
        <v>343</v>
      </c>
      <c r="B183" s="383" t="s">
        <v>209</v>
      </c>
      <c r="C183" s="383" t="s">
        <v>162</v>
      </c>
      <c r="D183" s="384" t="s">
        <v>344</v>
      </c>
      <c r="E183" s="384"/>
      <c r="F183" s="483"/>
      <c r="G183" s="483"/>
      <c r="H183" s="428">
        <f>H184</f>
        <v>0</v>
      </c>
    </row>
    <row r="184" spans="1:8" ht="22.5" hidden="1" customHeight="1">
      <c r="A184" s="389" t="s">
        <v>345</v>
      </c>
      <c r="B184" s="383" t="s">
        <v>209</v>
      </c>
      <c r="C184" s="383" t="s">
        <v>162</v>
      </c>
      <c r="D184" s="384" t="s">
        <v>344</v>
      </c>
      <c r="E184" s="484" t="s">
        <v>346</v>
      </c>
      <c r="F184" s="485"/>
      <c r="G184" s="485"/>
      <c r="H184" s="428"/>
    </row>
    <row r="185" spans="1:8" ht="37.5" hidden="1" customHeight="1">
      <c r="A185" s="389" t="s">
        <v>343</v>
      </c>
      <c r="B185" s="383" t="s">
        <v>209</v>
      </c>
      <c r="C185" s="383" t="s">
        <v>162</v>
      </c>
      <c r="D185" s="484" t="s">
        <v>347</v>
      </c>
      <c r="E185" s="484"/>
      <c r="F185" s="485"/>
      <c r="G185" s="485"/>
      <c r="H185" s="428">
        <f>H186</f>
        <v>0</v>
      </c>
    </row>
    <row r="186" spans="1:8" ht="20.25" hidden="1" customHeight="1">
      <c r="A186" s="389" t="s">
        <v>345</v>
      </c>
      <c r="B186" s="383" t="s">
        <v>209</v>
      </c>
      <c r="C186" s="383" t="s">
        <v>162</v>
      </c>
      <c r="D186" s="484" t="s">
        <v>347</v>
      </c>
      <c r="E186" s="486" t="s">
        <v>346</v>
      </c>
      <c r="F186" s="487"/>
      <c r="G186" s="487"/>
      <c r="H186" s="488"/>
    </row>
    <row r="187" spans="1:8" ht="15.75">
      <c r="A187" s="431" t="s">
        <v>348</v>
      </c>
      <c r="B187" s="416" t="s">
        <v>191</v>
      </c>
      <c r="C187" s="416" t="s">
        <v>161</v>
      </c>
      <c r="D187" s="372"/>
      <c r="E187" s="372"/>
      <c r="F187" s="433">
        <f t="shared" ref="F187:F192" si="78">F188</f>
        <v>749.8</v>
      </c>
      <c r="G187" s="433">
        <f t="shared" ref="G187:H187" si="79">G188</f>
        <v>779.8</v>
      </c>
      <c r="H187" s="433">
        <f t="shared" si="79"/>
        <v>779.8</v>
      </c>
    </row>
    <row r="188" spans="1:8" ht="14.25">
      <c r="A188" s="392" t="s">
        <v>145</v>
      </c>
      <c r="B188" s="379" t="s">
        <v>191</v>
      </c>
      <c r="C188" s="379" t="s">
        <v>160</v>
      </c>
      <c r="D188" s="393"/>
      <c r="E188" s="393"/>
      <c r="F188" s="377">
        <f t="shared" si="78"/>
        <v>749.8</v>
      </c>
      <c r="G188" s="377">
        <f t="shared" ref="G188:H192" si="80">G189</f>
        <v>779.8</v>
      </c>
      <c r="H188" s="377">
        <f t="shared" si="80"/>
        <v>779.8</v>
      </c>
    </row>
    <row r="189" spans="1:8" ht="54" customHeight="1">
      <c r="A189" s="450" t="s">
        <v>349</v>
      </c>
      <c r="B189" s="379" t="s">
        <v>191</v>
      </c>
      <c r="C189" s="379" t="s">
        <v>160</v>
      </c>
      <c r="D189" s="394" t="s">
        <v>350</v>
      </c>
      <c r="E189" s="394"/>
      <c r="F189" s="381">
        <f t="shared" si="78"/>
        <v>749.8</v>
      </c>
      <c r="G189" s="381">
        <f t="shared" si="80"/>
        <v>779.8</v>
      </c>
      <c r="H189" s="381">
        <f t="shared" si="80"/>
        <v>779.8</v>
      </c>
    </row>
    <row r="190" spans="1:8" ht="15">
      <c r="A190" s="421" t="s">
        <v>210</v>
      </c>
      <c r="B190" s="383" t="s">
        <v>191</v>
      </c>
      <c r="C190" s="383" t="s">
        <v>160</v>
      </c>
      <c r="D190" s="384" t="s">
        <v>351</v>
      </c>
      <c r="E190" s="384"/>
      <c r="F190" s="385">
        <f t="shared" si="78"/>
        <v>749.8</v>
      </c>
      <c r="G190" s="385">
        <f t="shared" si="80"/>
        <v>779.8</v>
      </c>
      <c r="H190" s="385">
        <f t="shared" si="80"/>
        <v>779.8</v>
      </c>
    </row>
    <row r="191" spans="1:8" ht="38.25">
      <c r="A191" s="387" t="s">
        <v>352</v>
      </c>
      <c r="B191" s="383" t="s">
        <v>191</v>
      </c>
      <c r="C191" s="383" t="s">
        <v>160</v>
      </c>
      <c r="D191" s="384" t="s">
        <v>353</v>
      </c>
      <c r="E191" s="384"/>
      <c r="F191" s="385">
        <f t="shared" si="78"/>
        <v>749.8</v>
      </c>
      <c r="G191" s="385">
        <f t="shared" si="80"/>
        <v>779.8</v>
      </c>
      <c r="H191" s="385">
        <f t="shared" si="80"/>
        <v>779.8</v>
      </c>
    </row>
    <row r="192" spans="1:8" ht="25.5">
      <c r="A192" s="452" t="s">
        <v>354</v>
      </c>
      <c r="B192" s="383" t="s">
        <v>191</v>
      </c>
      <c r="C192" s="383" t="s">
        <v>160</v>
      </c>
      <c r="D192" s="384" t="s">
        <v>454</v>
      </c>
      <c r="E192" s="384"/>
      <c r="F192" s="385">
        <f t="shared" si="78"/>
        <v>749.8</v>
      </c>
      <c r="G192" s="385">
        <f t="shared" si="80"/>
        <v>779.8</v>
      </c>
      <c r="H192" s="385">
        <f t="shared" si="80"/>
        <v>779.8</v>
      </c>
    </row>
    <row r="193" spans="1:12" ht="25.5">
      <c r="A193" s="489" t="s">
        <v>335</v>
      </c>
      <c r="B193" s="398" t="s">
        <v>191</v>
      </c>
      <c r="C193" s="398" t="s">
        <v>160</v>
      </c>
      <c r="D193" s="384" t="s">
        <v>355</v>
      </c>
      <c r="E193" s="384" t="s">
        <v>336</v>
      </c>
      <c r="F193" s="490">
        <v>749.8</v>
      </c>
      <c r="G193" s="490">
        <v>779.8</v>
      </c>
      <c r="H193" s="490">
        <v>779.8</v>
      </c>
    </row>
    <row r="194" spans="1:12" ht="14.25">
      <c r="A194" s="491" t="s">
        <v>147</v>
      </c>
      <c r="B194" s="492"/>
      <c r="C194" s="492"/>
      <c r="D194" s="372"/>
      <c r="E194" s="372"/>
      <c r="F194" s="493">
        <v>557.79999999999995</v>
      </c>
      <c r="G194" s="493">
        <v>601.79999999999995</v>
      </c>
      <c r="H194" s="493">
        <v>512.29999999999995</v>
      </c>
    </row>
    <row r="195" spans="1:12" ht="32.25" customHeight="1">
      <c r="A195" s="577" t="s">
        <v>356</v>
      </c>
      <c r="B195" s="578"/>
      <c r="C195" s="578"/>
      <c r="D195" s="578"/>
      <c r="E195" s="578"/>
      <c r="F195" s="494">
        <f>F194+F187+F176+F167+F97+F80+F64+F57+F14</f>
        <v>19484.900000000001</v>
      </c>
      <c r="G195" s="494">
        <f t="shared" ref="G195:L195" si="81">G194+G187+G176+G167+G97+G80+G64+G57+G14</f>
        <v>16836.199999999997</v>
      </c>
      <c r="H195" s="494">
        <f t="shared" si="81"/>
        <v>14355.8</v>
      </c>
      <c r="I195" s="251">
        <f t="shared" si="81"/>
        <v>0</v>
      </c>
      <c r="J195" s="251">
        <f t="shared" si="81"/>
        <v>0</v>
      </c>
      <c r="K195" s="251">
        <f t="shared" si="81"/>
        <v>0</v>
      </c>
      <c r="L195" s="251">
        <f t="shared" si="81"/>
        <v>0</v>
      </c>
    </row>
    <row r="196" spans="1:12">
      <c r="A196" s="495"/>
      <c r="B196" s="496"/>
      <c r="C196" s="496"/>
      <c r="D196" s="496"/>
      <c r="E196" s="496"/>
      <c r="F196" s="496"/>
      <c r="G196" s="496"/>
      <c r="H196" s="497"/>
    </row>
    <row r="197" spans="1:12" ht="15.75">
      <c r="A197" s="495"/>
      <c r="B197" s="496"/>
      <c r="C197" s="496"/>
      <c r="D197" s="496"/>
      <c r="E197" s="496"/>
      <c r="F197" s="498"/>
      <c r="G197" s="498"/>
      <c r="H197" s="498"/>
      <c r="I197" s="252">
        <f>пр.4!G41</f>
        <v>0</v>
      </c>
      <c r="J197" s="252">
        <f>пр.4!H41</f>
        <v>0</v>
      </c>
      <c r="K197" s="252">
        <f>пр.4!I41</f>
        <v>0</v>
      </c>
      <c r="L197" s="252">
        <f>пр.4!J41</f>
        <v>0</v>
      </c>
    </row>
    <row r="198" spans="1:12">
      <c r="A198" s="495"/>
      <c r="B198" s="496"/>
      <c r="C198" s="496"/>
      <c r="D198" s="496"/>
      <c r="E198" s="496"/>
      <c r="F198" s="496"/>
      <c r="G198" s="499"/>
      <c r="H198" s="499"/>
    </row>
    <row r="199" spans="1:12" ht="13.5" customHeight="1">
      <c r="A199" s="495"/>
      <c r="B199" s="496"/>
      <c r="C199" s="496"/>
      <c r="D199" s="496"/>
      <c r="E199" s="496"/>
      <c r="F199" s="496"/>
      <c r="G199" s="496"/>
      <c r="H199" s="497"/>
    </row>
    <row r="200" spans="1:12">
      <c r="A200" s="495"/>
      <c r="B200" s="496"/>
      <c r="C200" s="496"/>
      <c r="D200" s="496"/>
      <c r="E200" s="496"/>
      <c r="F200" s="496"/>
      <c r="G200" s="496"/>
      <c r="H200" s="497"/>
    </row>
    <row r="201" spans="1:12">
      <c r="A201" s="495"/>
      <c r="B201" s="496"/>
      <c r="C201" s="496"/>
      <c r="D201" s="496"/>
      <c r="E201" s="496"/>
      <c r="F201" s="496"/>
      <c r="G201" s="496"/>
      <c r="H201" s="497"/>
    </row>
    <row r="202" spans="1:12">
      <c r="A202" s="495"/>
      <c r="B202" s="496"/>
      <c r="C202" s="496"/>
      <c r="D202" s="496"/>
      <c r="E202" s="496"/>
      <c r="F202" s="496"/>
      <c r="G202" s="496"/>
      <c r="H202" s="497"/>
    </row>
    <row r="203" spans="1:12">
      <c r="A203" s="495"/>
      <c r="B203" s="496"/>
      <c r="C203" s="496"/>
      <c r="D203" s="496"/>
      <c r="E203" s="496"/>
      <c r="F203" s="496"/>
      <c r="G203" s="496"/>
      <c r="H203" s="497"/>
    </row>
    <row r="204" spans="1:12">
      <c r="A204" s="495"/>
      <c r="B204" s="496"/>
      <c r="C204" s="496"/>
      <c r="D204" s="496"/>
      <c r="E204" s="496"/>
      <c r="F204" s="496"/>
      <c r="G204" s="496"/>
      <c r="H204" s="497"/>
    </row>
    <row r="205" spans="1:12">
      <c r="A205" s="495"/>
      <c r="B205" s="496"/>
      <c r="C205" s="496"/>
      <c r="D205" s="496"/>
      <c r="E205" s="496"/>
      <c r="F205" s="496"/>
      <c r="G205" s="496"/>
      <c r="H205" s="497"/>
    </row>
    <row r="206" spans="1:12">
      <c r="A206" s="495"/>
      <c r="B206" s="496"/>
      <c r="C206" s="496"/>
      <c r="D206" s="496"/>
      <c r="E206" s="496"/>
      <c r="F206" s="496"/>
      <c r="G206" s="496"/>
      <c r="H206" s="497"/>
    </row>
    <row r="207" spans="1:12">
      <c r="A207" s="495"/>
      <c r="B207" s="496"/>
      <c r="C207" s="496"/>
      <c r="D207" s="496"/>
      <c r="E207" s="496"/>
      <c r="F207" s="496"/>
      <c r="G207" s="496"/>
      <c r="H207" s="497"/>
    </row>
    <row r="208" spans="1:12">
      <c r="A208" s="495"/>
      <c r="B208" s="496"/>
      <c r="C208" s="496"/>
      <c r="D208" s="496"/>
      <c r="E208" s="496"/>
      <c r="F208" s="496"/>
      <c r="G208" s="496"/>
      <c r="H208" s="497"/>
    </row>
    <row r="209" spans="1:8">
      <c r="A209" s="495"/>
      <c r="B209" s="496"/>
      <c r="C209" s="496"/>
      <c r="D209" s="496"/>
      <c r="E209" s="496"/>
      <c r="F209" s="496"/>
      <c r="G209" s="496"/>
      <c r="H209" s="497"/>
    </row>
    <row r="210" spans="1:8">
      <c r="A210" s="495"/>
      <c r="B210" s="496"/>
      <c r="C210" s="496"/>
      <c r="D210" s="496"/>
      <c r="E210" s="496"/>
      <c r="F210" s="496"/>
      <c r="G210" s="496"/>
      <c r="H210" s="497"/>
    </row>
  </sheetData>
  <mergeCells count="17">
    <mergeCell ref="D1:H1"/>
    <mergeCell ref="D2:H2"/>
    <mergeCell ref="D3:H3"/>
    <mergeCell ref="D4:H4"/>
    <mergeCell ref="D5:H5"/>
    <mergeCell ref="D6:H6"/>
    <mergeCell ref="D7:H7"/>
    <mergeCell ref="D8:H8"/>
    <mergeCell ref="A9:H9"/>
    <mergeCell ref="A10:H10"/>
    <mergeCell ref="F11:H12"/>
    <mergeCell ref="A195:E195"/>
    <mergeCell ref="A11:A13"/>
    <mergeCell ref="B11:B13"/>
    <mergeCell ref="C11:C13"/>
    <mergeCell ref="D11:D13"/>
    <mergeCell ref="E11:E13"/>
  </mergeCells>
  <pageMargins left="0.511811023622047" right="0.27559055118110198" top="0" bottom="0" header="0" footer="0"/>
  <pageSetup paperSize="9" scale="8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K169"/>
  <sheetViews>
    <sheetView view="pageBreakPreview" topLeftCell="A143" zoomScaleNormal="100" workbookViewId="0">
      <selection sqref="A1:G158"/>
    </sheetView>
  </sheetViews>
  <sheetFormatPr defaultColWidth="8.85546875" defaultRowHeight="18.75"/>
  <cols>
    <col min="1" max="1" width="56.28515625" style="110" customWidth="1"/>
    <col min="2" max="2" width="16.42578125" style="111" customWidth="1"/>
    <col min="3" max="3" width="7.28515625" style="111" customWidth="1"/>
    <col min="4" max="4" width="11.7109375" style="111" customWidth="1"/>
    <col min="5" max="5" width="18.5703125" style="112" customWidth="1"/>
    <col min="6" max="6" width="18.5703125" style="113" customWidth="1"/>
    <col min="7" max="7" width="18.5703125" style="110" customWidth="1"/>
    <col min="8" max="8" width="12" style="114" customWidth="1"/>
    <col min="9" max="9" width="7" style="115" customWidth="1"/>
    <col min="10" max="10" width="9.5703125" style="116" customWidth="1"/>
    <col min="11" max="11" width="38.85546875" style="110" customWidth="1"/>
    <col min="12" max="256" width="8.85546875" style="110"/>
    <col min="257" max="257" width="56.28515625" style="110" customWidth="1"/>
    <col min="258" max="258" width="16.42578125" style="110" customWidth="1"/>
    <col min="259" max="259" width="7.28515625" style="110" customWidth="1"/>
    <col min="260" max="260" width="11.7109375" style="110" customWidth="1"/>
    <col min="261" max="263" width="18.5703125" style="110" customWidth="1"/>
    <col min="264" max="264" width="25.42578125" style="110" customWidth="1"/>
    <col min="265" max="512" width="8.85546875" style="110"/>
    <col min="513" max="513" width="56.28515625" style="110" customWidth="1"/>
    <col min="514" max="514" width="16.42578125" style="110" customWidth="1"/>
    <col min="515" max="515" width="7.28515625" style="110" customWidth="1"/>
    <col min="516" max="516" width="11.7109375" style="110" customWidth="1"/>
    <col min="517" max="519" width="18.5703125" style="110" customWidth="1"/>
    <col min="520" max="520" width="25.42578125" style="110" customWidth="1"/>
    <col min="521" max="768" width="8.85546875" style="110"/>
    <col min="769" max="769" width="56.28515625" style="110" customWidth="1"/>
    <col min="770" max="770" width="16.42578125" style="110" customWidth="1"/>
    <col min="771" max="771" width="7.28515625" style="110" customWidth="1"/>
    <col min="772" max="772" width="11.7109375" style="110" customWidth="1"/>
    <col min="773" max="775" width="18.5703125" style="110" customWidth="1"/>
    <col min="776" max="776" width="25.42578125" style="110" customWidth="1"/>
    <col min="777" max="1024" width="8.85546875" style="110"/>
    <col min="1025" max="1025" width="56.28515625" style="110" customWidth="1"/>
    <col min="1026" max="1026" width="16.42578125" style="110" customWidth="1"/>
    <col min="1027" max="1027" width="7.28515625" style="110" customWidth="1"/>
    <col min="1028" max="1028" width="11.7109375" style="110" customWidth="1"/>
    <col min="1029" max="1031" width="18.5703125" style="110" customWidth="1"/>
    <col min="1032" max="1032" width="25.42578125" style="110" customWidth="1"/>
    <col min="1033" max="1280" width="8.85546875" style="110"/>
    <col min="1281" max="1281" width="56.28515625" style="110" customWidth="1"/>
    <col min="1282" max="1282" width="16.42578125" style="110" customWidth="1"/>
    <col min="1283" max="1283" width="7.28515625" style="110" customWidth="1"/>
    <col min="1284" max="1284" width="11.7109375" style="110" customWidth="1"/>
    <col min="1285" max="1287" width="18.5703125" style="110" customWidth="1"/>
    <col min="1288" max="1288" width="25.42578125" style="110" customWidth="1"/>
    <col min="1289" max="1536" width="8.85546875" style="110"/>
    <col min="1537" max="1537" width="56.28515625" style="110" customWidth="1"/>
    <col min="1538" max="1538" width="16.42578125" style="110" customWidth="1"/>
    <col min="1539" max="1539" width="7.28515625" style="110" customWidth="1"/>
    <col min="1540" max="1540" width="11.7109375" style="110" customWidth="1"/>
    <col min="1541" max="1543" width="18.5703125" style="110" customWidth="1"/>
    <col min="1544" max="1544" width="25.42578125" style="110" customWidth="1"/>
    <col min="1545" max="1792" width="8.85546875" style="110"/>
    <col min="1793" max="1793" width="56.28515625" style="110" customWidth="1"/>
    <col min="1794" max="1794" width="16.42578125" style="110" customWidth="1"/>
    <col min="1795" max="1795" width="7.28515625" style="110" customWidth="1"/>
    <col min="1796" max="1796" width="11.7109375" style="110" customWidth="1"/>
    <col min="1797" max="1799" width="18.5703125" style="110" customWidth="1"/>
    <col min="1800" max="1800" width="25.42578125" style="110" customWidth="1"/>
    <col min="1801" max="2048" width="8.85546875" style="110"/>
    <col min="2049" max="2049" width="56.28515625" style="110" customWidth="1"/>
    <col min="2050" max="2050" width="16.42578125" style="110" customWidth="1"/>
    <col min="2051" max="2051" width="7.28515625" style="110" customWidth="1"/>
    <col min="2052" max="2052" width="11.7109375" style="110" customWidth="1"/>
    <col min="2053" max="2055" width="18.5703125" style="110" customWidth="1"/>
    <col min="2056" max="2056" width="25.42578125" style="110" customWidth="1"/>
    <col min="2057" max="2304" width="8.85546875" style="110"/>
    <col min="2305" max="2305" width="56.28515625" style="110" customWidth="1"/>
    <col min="2306" max="2306" width="16.42578125" style="110" customWidth="1"/>
    <col min="2307" max="2307" width="7.28515625" style="110" customWidth="1"/>
    <col min="2308" max="2308" width="11.7109375" style="110" customWidth="1"/>
    <col min="2309" max="2311" width="18.5703125" style="110" customWidth="1"/>
    <col min="2312" max="2312" width="25.42578125" style="110" customWidth="1"/>
    <col min="2313" max="2560" width="8.85546875" style="110"/>
    <col min="2561" max="2561" width="56.28515625" style="110" customWidth="1"/>
    <col min="2562" max="2562" width="16.42578125" style="110" customWidth="1"/>
    <col min="2563" max="2563" width="7.28515625" style="110" customWidth="1"/>
    <col min="2564" max="2564" width="11.7109375" style="110" customWidth="1"/>
    <col min="2565" max="2567" width="18.5703125" style="110" customWidth="1"/>
    <col min="2568" max="2568" width="25.42578125" style="110" customWidth="1"/>
    <col min="2569" max="2816" width="8.85546875" style="110"/>
    <col min="2817" max="2817" width="56.28515625" style="110" customWidth="1"/>
    <col min="2818" max="2818" width="16.42578125" style="110" customWidth="1"/>
    <col min="2819" max="2819" width="7.28515625" style="110" customWidth="1"/>
    <col min="2820" max="2820" width="11.7109375" style="110" customWidth="1"/>
    <col min="2821" max="2823" width="18.5703125" style="110" customWidth="1"/>
    <col min="2824" max="2824" width="25.42578125" style="110" customWidth="1"/>
    <col min="2825" max="3072" width="8.85546875" style="110"/>
    <col min="3073" max="3073" width="56.28515625" style="110" customWidth="1"/>
    <col min="3074" max="3074" width="16.42578125" style="110" customWidth="1"/>
    <col min="3075" max="3075" width="7.28515625" style="110" customWidth="1"/>
    <col min="3076" max="3076" width="11.7109375" style="110" customWidth="1"/>
    <col min="3077" max="3079" width="18.5703125" style="110" customWidth="1"/>
    <col min="3080" max="3080" width="25.42578125" style="110" customWidth="1"/>
    <col min="3081" max="3328" width="8.85546875" style="110"/>
    <col min="3329" max="3329" width="56.28515625" style="110" customWidth="1"/>
    <col min="3330" max="3330" width="16.42578125" style="110" customWidth="1"/>
    <col min="3331" max="3331" width="7.28515625" style="110" customWidth="1"/>
    <col min="3332" max="3332" width="11.7109375" style="110" customWidth="1"/>
    <col min="3333" max="3335" width="18.5703125" style="110" customWidth="1"/>
    <col min="3336" max="3336" width="25.42578125" style="110" customWidth="1"/>
    <col min="3337" max="3584" width="8.85546875" style="110"/>
    <col min="3585" max="3585" width="56.28515625" style="110" customWidth="1"/>
    <col min="3586" max="3586" width="16.42578125" style="110" customWidth="1"/>
    <col min="3587" max="3587" width="7.28515625" style="110" customWidth="1"/>
    <col min="3588" max="3588" width="11.7109375" style="110" customWidth="1"/>
    <col min="3589" max="3591" width="18.5703125" style="110" customWidth="1"/>
    <col min="3592" max="3592" width="25.42578125" style="110" customWidth="1"/>
    <col min="3593" max="3840" width="8.85546875" style="110"/>
    <col min="3841" max="3841" width="56.28515625" style="110" customWidth="1"/>
    <col min="3842" max="3842" width="16.42578125" style="110" customWidth="1"/>
    <col min="3843" max="3843" width="7.28515625" style="110" customWidth="1"/>
    <col min="3844" max="3844" width="11.7109375" style="110" customWidth="1"/>
    <col min="3845" max="3847" width="18.5703125" style="110" customWidth="1"/>
    <col min="3848" max="3848" width="25.42578125" style="110" customWidth="1"/>
    <col min="3849" max="4096" width="8.85546875" style="110"/>
    <col min="4097" max="4097" width="56.28515625" style="110" customWidth="1"/>
    <col min="4098" max="4098" width="16.42578125" style="110" customWidth="1"/>
    <col min="4099" max="4099" width="7.28515625" style="110" customWidth="1"/>
    <col min="4100" max="4100" width="11.7109375" style="110" customWidth="1"/>
    <col min="4101" max="4103" width="18.5703125" style="110" customWidth="1"/>
    <col min="4104" max="4104" width="25.42578125" style="110" customWidth="1"/>
    <col min="4105" max="4352" width="8.85546875" style="110"/>
    <col min="4353" max="4353" width="56.28515625" style="110" customWidth="1"/>
    <col min="4354" max="4354" width="16.42578125" style="110" customWidth="1"/>
    <col min="4355" max="4355" width="7.28515625" style="110" customWidth="1"/>
    <col min="4356" max="4356" width="11.7109375" style="110" customWidth="1"/>
    <col min="4357" max="4359" width="18.5703125" style="110" customWidth="1"/>
    <col min="4360" max="4360" width="25.42578125" style="110" customWidth="1"/>
    <col min="4361" max="4608" width="8.85546875" style="110"/>
    <col min="4609" max="4609" width="56.28515625" style="110" customWidth="1"/>
    <col min="4610" max="4610" width="16.42578125" style="110" customWidth="1"/>
    <col min="4611" max="4611" width="7.28515625" style="110" customWidth="1"/>
    <col min="4612" max="4612" width="11.7109375" style="110" customWidth="1"/>
    <col min="4613" max="4615" width="18.5703125" style="110" customWidth="1"/>
    <col min="4616" max="4616" width="25.42578125" style="110" customWidth="1"/>
    <col min="4617" max="4864" width="8.85546875" style="110"/>
    <col min="4865" max="4865" width="56.28515625" style="110" customWidth="1"/>
    <col min="4866" max="4866" width="16.42578125" style="110" customWidth="1"/>
    <col min="4867" max="4867" width="7.28515625" style="110" customWidth="1"/>
    <col min="4868" max="4868" width="11.7109375" style="110" customWidth="1"/>
    <col min="4869" max="4871" width="18.5703125" style="110" customWidth="1"/>
    <col min="4872" max="4872" width="25.42578125" style="110" customWidth="1"/>
    <col min="4873" max="5120" width="8.85546875" style="110"/>
    <col min="5121" max="5121" width="56.28515625" style="110" customWidth="1"/>
    <col min="5122" max="5122" width="16.42578125" style="110" customWidth="1"/>
    <col min="5123" max="5123" width="7.28515625" style="110" customWidth="1"/>
    <col min="5124" max="5124" width="11.7109375" style="110" customWidth="1"/>
    <col min="5125" max="5127" width="18.5703125" style="110" customWidth="1"/>
    <col min="5128" max="5128" width="25.42578125" style="110" customWidth="1"/>
    <col min="5129" max="5376" width="8.85546875" style="110"/>
    <col min="5377" max="5377" width="56.28515625" style="110" customWidth="1"/>
    <col min="5378" max="5378" width="16.42578125" style="110" customWidth="1"/>
    <col min="5379" max="5379" width="7.28515625" style="110" customWidth="1"/>
    <col min="5380" max="5380" width="11.7109375" style="110" customWidth="1"/>
    <col min="5381" max="5383" width="18.5703125" style="110" customWidth="1"/>
    <col min="5384" max="5384" width="25.42578125" style="110" customWidth="1"/>
    <col min="5385" max="5632" width="8.85546875" style="110"/>
    <col min="5633" max="5633" width="56.28515625" style="110" customWidth="1"/>
    <col min="5634" max="5634" width="16.42578125" style="110" customWidth="1"/>
    <col min="5635" max="5635" width="7.28515625" style="110" customWidth="1"/>
    <col min="5636" max="5636" width="11.7109375" style="110" customWidth="1"/>
    <col min="5637" max="5639" width="18.5703125" style="110" customWidth="1"/>
    <col min="5640" max="5640" width="25.42578125" style="110" customWidth="1"/>
    <col min="5641" max="5888" width="8.85546875" style="110"/>
    <col min="5889" max="5889" width="56.28515625" style="110" customWidth="1"/>
    <col min="5890" max="5890" width="16.42578125" style="110" customWidth="1"/>
    <col min="5891" max="5891" width="7.28515625" style="110" customWidth="1"/>
    <col min="5892" max="5892" width="11.7109375" style="110" customWidth="1"/>
    <col min="5893" max="5895" width="18.5703125" style="110" customWidth="1"/>
    <col min="5896" max="5896" width="25.42578125" style="110" customWidth="1"/>
    <col min="5897" max="6144" width="8.85546875" style="110"/>
    <col min="6145" max="6145" width="56.28515625" style="110" customWidth="1"/>
    <col min="6146" max="6146" width="16.42578125" style="110" customWidth="1"/>
    <col min="6147" max="6147" width="7.28515625" style="110" customWidth="1"/>
    <col min="6148" max="6148" width="11.7109375" style="110" customWidth="1"/>
    <col min="6149" max="6151" width="18.5703125" style="110" customWidth="1"/>
    <col min="6152" max="6152" width="25.42578125" style="110" customWidth="1"/>
    <col min="6153" max="6400" width="8.85546875" style="110"/>
    <col min="6401" max="6401" width="56.28515625" style="110" customWidth="1"/>
    <col min="6402" max="6402" width="16.42578125" style="110" customWidth="1"/>
    <col min="6403" max="6403" width="7.28515625" style="110" customWidth="1"/>
    <col min="6404" max="6404" width="11.7109375" style="110" customWidth="1"/>
    <col min="6405" max="6407" width="18.5703125" style="110" customWidth="1"/>
    <col min="6408" max="6408" width="25.42578125" style="110" customWidth="1"/>
    <col min="6409" max="6656" width="8.85546875" style="110"/>
    <col min="6657" max="6657" width="56.28515625" style="110" customWidth="1"/>
    <col min="6658" max="6658" width="16.42578125" style="110" customWidth="1"/>
    <col min="6659" max="6659" width="7.28515625" style="110" customWidth="1"/>
    <col min="6660" max="6660" width="11.7109375" style="110" customWidth="1"/>
    <col min="6661" max="6663" width="18.5703125" style="110" customWidth="1"/>
    <col min="6664" max="6664" width="25.42578125" style="110" customWidth="1"/>
    <col min="6665" max="6912" width="8.85546875" style="110"/>
    <col min="6913" max="6913" width="56.28515625" style="110" customWidth="1"/>
    <col min="6914" max="6914" width="16.42578125" style="110" customWidth="1"/>
    <col min="6915" max="6915" width="7.28515625" style="110" customWidth="1"/>
    <col min="6916" max="6916" width="11.7109375" style="110" customWidth="1"/>
    <col min="6917" max="6919" width="18.5703125" style="110" customWidth="1"/>
    <col min="6920" max="6920" width="25.42578125" style="110" customWidth="1"/>
    <col min="6921" max="7168" width="8.85546875" style="110"/>
    <col min="7169" max="7169" width="56.28515625" style="110" customWidth="1"/>
    <col min="7170" max="7170" width="16.42578125" style="110" customWidth="1"/>
    <col min="7171" max="7171" width="7.28515625" style="110" customWidth="1"/>
    <col min="7172" max="7172" width="11.7109375" style="110" customWidth="1"/>
    <col min="7173" max="7175" width="18.5703125" style="110" customWidth="1"/>
    <col min="7176" max="7176" width="25.42578125" style="110" customWidth="1"/>
    <col min="7177" max="7424" width="8.85546875" style="110"/>
    <col min="7425" max="7425" width="56.28515625" style="110" customWidth="1"/>
    <col min="7426" max="7426" width="16.42578125" style="110" customWidth="1"/>
    <col min="7427" max="7427" width="7.28515625" style="110" customWidth="1"/>
    <col min="7428" max="7428" width="11.7109375" style="110" customWidth="1"/>
    <col min="7429" max="7431" width="18.5703125" style="110" customWidth="1"/>
    <col min="7432" max="7432" width="25.42578125" style="110" customWidth="1"/>
    <col min="7433" max="7680" width="8.85546875" style="110"/>
    <col min="7681" max="7681" width="56.28515625" style="110" customWidth="1"/>
    <col min="7682" max="7682" width="16.42578125" style="110" customWidth="1"/>
    <col min="7683" max="7683" width="7.28515625" style="110" customWidth="1"/>
    <col min="7684" max="7684" width="11.7109375" style="110" customWidth="1"/>
    <col min="7685" max="7687" width="18.5703125" style="110" customWidth="1"/>
    <col min="7688" max="7688" width="25.42578125" style="110" customWidth="1"/>
    <col min="7689" max="7936" width="8.85546875" style="110"/>
    <col min="7937" max="7937" width="56.28515625" style="110" customWidth="1"/>
    <col min="7938" max="7938" width="16.42578125" style="110" customWidth="1"/>
    <col min="7939" max="7939" width="7.28515625" style="110" customWidth="1"/>
    <col min="7940" max="7940" width="11.7109375" style="110" customWidth="1"/>
    <col min="7941" max="7943" width="18.5703125" style="110" customWidth="1"/>
    <col min="7944" max="7944" width="25.42578125" style="110" customWidth="1"/>
    <col min="7945" max="8192" width="8.85546875" style="110"/>
    <col min="8193" max="8193" width="56.28515625" style="110" customWidth="1"/>
    <col min="8194" max="8194" width="16.42578125" style="110" customWidth="1"/>
    <col min="8195" max="8195" width="7.28515625" style="110" customWidth="1"/>
    <col min="8196" max="8196" width="11.7109375" style="110" customWidth="1"/>
    <col min="8197" max="8199" width="18.5703125" style="110" customWidth="1"/>
    <col min="8200" max="8200" width="25.42578125" style="110" customWidth="1"/>
    <col min="8201" max="8448" width="8.85546875" style="110"/>
    <col min="8449" max="8449" width="56.28515625" style="110" customWidth="1"/>
    <col min="8450" max="8450" width="16.42578125" style="110" customWidth="1"/>
    <col min="8451" max="8451" width="7.28515625" style="110" customWidth="1"/>
    <col min="8452" max="8452" width="11.7109375" style="110" customWidth="1"/>
    <col min="8453" max="8455" width="18.5703125" style="110" customWidth="1"/>
    <col min="8456" max="8456" width="25.42578125" style="110" customWidth="1"/>
    <col min="8457" max="8704" width="8.85546875" style="110"/>
    <col min="8705" max="8705" width="56.28515625" style="110" customWidth="1"/>
    <col min="8706" max="8706" width="16.42578125" style="110" customWidth="1"/>
    <col min="8707" max="8707" width="7.28515625" style="110" customWidth="1"/>
    <col min="8708" max="8708" width="11.7109375" style="110" customWidth="1"/>
    <col min="8709" max="8711" width="18.5703125" style="110" customWidth="1"/>
    <col min="8712" max="8712" width="25.42578125" style="110" customWidth="1"/>
    <col min="8713" max="8960" width="8.85546875" style="110"/>
    <col min="8961" max="8961" width="56.28515625" style="110" customWidth="1"/>
    <col min="8962" max="8962" width="16.42578125" style="110" customWidth="1"/>
    <col min="8963" max="8963" width="7.28515625" style="110" customWidth="1"/>
    <col min="8964" max="8964" width="11.7109375" style="110" customWidth="1"/>
    <col min="8965" max="8967" width="18.5703125" style="110" customWidth="1"/>
    <col min="8968" max="8968" width="25.42578125" style="110" customWidth="1"/>
    <col min="8969" max="9216" width="8.85546875" style="110"/>
    <col min="9217" max="9217" width="56.28515625" style="110" customWidth="1"/>
    <col min="9218" max="9218" width="16.42578125" style="110" customWidth="1"/>
    <col min="9219" max="9219" width="7.28515625" style="110" customWidth="1"/>
    <col min="9220" max="9220" width="11.7109375" style="110" customWidth="1"/>
    <col min="9221" max="9223" width="18.5703125" style="110" customWidth="1"/>
    <col min="9224" max="9224" width="25.42578125" style="110" customWidth="1"/>
    <col min="9225" max="9472" width="8.85546875" style="110"/>
    <col min="9473" max="9473" width="56.28515625" style="110" customWidth="1"/>
    <col min="9474" max="9474" width="16.42578125" style="110" customWidth="1"/>
    <col min="9475" max="9475" width="7.28515625" style="110" customWidth="1"/>
    <col min="9476" max="9476" width="11.7109375" style="110" customWidth="1"/>
    <col min="9477" max="9479" width="18.5703125" style="110" customWidth="1"/>
    <col min="9480" max="9480" width="25.42578125" style="110" customWidth="1"/>
    <col min="9481" max="9728" width="8.85546875" style="110"/>
    <col min="9729" max="9729" width="56.28515625" style="110" customWidth="1"/>
    <col min="9730" max="9730" width="16.42578125" style="110" customWidth="1"/>
    <col min="9731" max="9731" width="7.28515625" style="110" customWidth="1"/>
    <col min="9732" max="9732" width="11.7109375" style="110" customWidth="1"/>
    <col min="9733" max="9735" width="18.5703125" style="110" customWidth="1"/>
    <col min="9736" max="9736" width="25.42578125" style="110" customWidth="1"/>
    <col min="9737" max="9984" width="8.85546875" style="110"/>
    <col min="9985" max="9985" width="56.28515625" style="110" customWidth="1"/>
    <col min="9986" max="9986" width="16.42578125" style="110" customWidth="1"/>
    <col min="9987" max="9987" width="7.28515625" style="110" customWidth="1"/>
    <col min="9988" max="9988" width="11.7109375" style="110" customWidth="1"/>
    <col min="9989" max="9991" width="18.5703125" style="110" customWidth="1"/>
    <col min="9992" max="9992" width="25.42578125" style="110" customWidth="1"/>
    <col min="9993" max="10240" width="8.85546875" style="110"/>
    <col min="10241" max="10241" width="56.28515625" style="110" customWidth="1"/>
    <col min="10242" max="10242" width="16.42578125" style="110" customWidth="1"/>
    <col min="10243" max="10243" width="7.28515625" style="110" customWidth="1"/>
    <col min="10244" max="10244" width="11.7109375" style="110" customWidth="1"/>
    <col min="10245" max="10247" width="18.5703125" style="110" customWidth="1"/>
    <col min="10248" max="10248" width="25.42578125" style="110" customWidth="1"/>
    <col min="10249" max="10496" width="8.85546875" style="110"/>
    <col min="10497" max="10497" width="56.28515625" style="110" customWidth="1"/>
    <col min="10498" max="10498" width="16.42578125" style="110" customWidth="1"/>
    <col min="10499" max="10499" width="7.28515625" style="110" customWidth="1"/>
    <col min="10500" max="10500" width="11.7109375" style="110" customWidth="1"/>
    <col min="10501" max="10503" width="18.5703125" style="110" customWidth="1"/>
    <col min="10504" max="10504" width="25.42578125" style="110" customWidth="1"/>
    <col min="10505" max="10752" width="8.85546875" style="110"/>
    <col min="10753" max="10753" width="56.28515625" style="110" customWidth="1"/>
    <col min="10754" max="10754" width="16.42578125" style="110" customWidth="1"/>
    <col min="10755" max="10755" width="7.28515625" style="110" customWidth="1"/>
    <col min="10756" max="10756" width="11.7109375" style="110" customWidth="1"/>
    <col min="10757" max="10759" width="18.5703125" style="110" customWidth="1"/>
    <col min="10760" max="10760" width="25.42578125" style="110" customWidth="1"/>
    <col min="10761" max="11008" width="8.85546875" style="110"/>
    <col min="11009" max="11009" width="56.28515625" style="110" customWidth="1"/>
    <col min="11010" max="11010" width="16.42578125" style="110" customWidth="1"/>
    <col min="11011" max="11011" width="7.28515625" style="110" customWidth="1"/>
    <col min="11012" max="11012" width="11.7109375" style="110" customWidth="1"/>
    <col min="11013" max="11015" width="18.5703125" style="110" customWidth="1"/>
    <col min="11016" max="11016" width="25.42578125" style="110" customWidth="1"/>
    <col min="11017" max="11264" width="8.85546875" style="110"/>
    <col min="11265" max="11265" width="56.28515625" style="110" customWidth="1"/>
    <col min="11266" max="11266" width="16.42578125" style="110" customWidth="1"/>
    <col min="11267" max="11267" width="7.28515625" style="110" customWidth="1"/>
    <col min="11268" max="11268" width="11.7109375" style="110" customWidth="1"/>
    <col min="11269" max="11271" width="18.5703125" style="110" customWidth="1"/>
    <col min="11272" max="11272" width="25.42578125" style="110" customWidth="1"/>
    <col min="11273" max="11520" width="8.85546875" style="110"/>
    <col min="11521" max="11521" width="56.28515625" style="110" customWidth="1"/>
    <col min="11522" max="11522" width="16.42578125" style="110" customWidth="1"/>
    <col min="11523" max="11523" width="7.28515625" style="110" customWidth="1"/>
    <col min="11524" max="11524" width="11.7109375" style="110" customWidth="1"/>
    <col min="11525" max="11527" width="18.5703125" style="110" customWidth="1"/>
    <col min="11528" max="11528" width="25.42578125" style="110" customWidth="1"/>
    <col min="11529" max="11776" width="8.85546875" style="110"/>
    <col min="11777" max="11777" width="56.28515625" style="110" customWidth="1"/>
    <col min="11778" max="11778" width="16.42578125" style="110" customWidth="1"/>
    <col min="11779" max="11779" width="7.28515625" style="110" customWidth="1"/>
    <col min="11780" max="11780" width="11.7109375" style="110" customWidth="1"/>
    <col min="11781" max="11783" width="18.5703125" style="110" customWidth="1"/>
    <col min="11784" max="11784" width="25.42578125" style="110" customWidth="1"/>
    <col min="11785" max="12032" width="8.85546875" style="110"/>
    <col min="12033" max="12033" width="56.28515625" style="110" customWidth="1"/>
    <col min="12034" max="12034" width="16.42578125" style="110" customWidth="1"/>
    <col min="12035" max="12035" width="7.28515625" style="110" customWidth="1"/>
    <col min="12036" max="12036" width="11.7109375" style="110" customWidth="1"/>
    <col min="12037" max="12039" width="18.5703125" style="110" customWidth="1"/>
    <col min="12040" max="12040" width="25.42578125" style="110" customWidth="1"/>
    <col min="12041" max="12288" width="8.85546875" style="110"/>
    <col min="12289" max="12289" width="56.28515625" style="110" customWidth="1"/>
    <col min="12290" max="12290" width="16.42578125" style="110" customWidth="1"/>
    <col min="12291" max="12291" width="7.28515625" style="110" customWidth="1"/>
    <col min="12292" max="12292" width="11.7109375" style="110" customWidth="1"/>
    <col min="12293" max="12295" width="18.5703125" style="110" customWidth="1"/>
    <col min="12296" max="12296" width="25.42578125" style="110" customWidth="1"/>
    <col min="12297" max="12544" width="8.85546875" style="110"/>
    <col min="12545" max="12545" width="56.28515625" style="110" customWidth="1"/>
    <col min="12546" max="12546" width="16.42578125" style="110" customWidth="1"/>
    <col min="12547" max="12547" width="7.28515625" style="110" customWidth="1"/>
    <col min="12548" max="12548" width="11.7109375" style="110" customWidth="1"/>
    <col min="12549" max="12551" width="18.5703125" style="110" customWidth="1"/>
    <col min="12552" max="12552" width="25.42578125" style="110" customWidth="1"/>
    <col min="12553" max="12800" width="8.85546875" style="110"/>
    <col min="12801" max="12801" width="56.28515625" style="110" customWidth="1"/>
    <col min="12802" max="12802" width="16.42578125" style="110" customWidth="1"/>
    <col min="12803" max="12803" width="7.28515625" style="110" customWidth="1"/>
    <col min="12804" max="12804" width="11.7109375" style="110" customWidth="1"/>
    <col min="12805" max="12807" width="18.5703125" style="110" customWidth="1"/>
    <col min="12808" max="12808" width="25.42578125" style="110" customWidth="1"/>
    <col min="12809" max="13056" width="8.85546875" style="110"/>
    <col min="13057" max="13057" width="56.28515625" style="110" customWidth="1"/>
    <col min="13058" max="13058" width="16.42578125" style="110" customWidth="1"/>
    <col min="13059" max="13059" width="7.28515625" style="110" customWidth="1"/>
    <col min="13060" max="13060" width="11.7109375" style="110" customWidth="1"/>
    <col min="13061" max="13063" width="18.5703125" style="110" customWidth="1"/>
    <col min="13064" max="13064" width="25.42578125" style="110" customWidth="1"/>
    <col min="13065" max="13312" width="8.85546875" style="110"/>
    <col min="13313" max="13313" width="56.28515625" style="110" customWidth="1"/>
    <col min="13314" max="13314" width="16.42578125" style="110" customWidth="1"/>
    <col min="13315" max="13315" width="7.28515625" style="110" customWidth="1"/>
    <col min="13316" max="13316" width="11.7109375" style="110" customWidth="1"/>
    <col min="13317" max="13319" width="18.5703125" style="110" customWidth="1"/>
    <col min="13320" max="13320" width="25.42578125" style="110" customWidth="1"/>
    <col min="13321" max="13568" width="8.85546875" style="110"/>
    <col min="13569" max="13569" width="56.28515625" style="110" customWidth="1"/>
    <col min="13570" max="13570" width="16.42578125" style="110" customWidth="1"/>
    <col min="13571" max="13571" width="7.28515625" style="110" customWidth="1"/>
    <col min="13572" max="13572" width="11.7109375" style="110" customWidth="1"/>
    <col min="13573" max="13575" width="18.5703125" style="110" customWidth="1"/>
    <col min="13576" max="13576" width="25.42578125" style="110" customWidth="1"/>
    <col min="13577" max="13824" width="8.85546875" style="110"/>
    <col min="13825" max="13825" width="56.28515625" style="110" customWidth="1"/>
    <col min="13826" max="13826" width="16.42578125" style="110" customWidth="1"/>
    <col min="13827" max="13827" width="7.28515625" style="110" customWidth="1"/>
    <col min="13828" max="13828" width="11.7109375" style="110" customWidth="1"/>
    <col min="13829" max="13831" width="18.5703125" style="110" customWidth="1"/>
    <col min="13832" max="13832" width="25.42578125" style="110" customWidth="1"/>
    <col min="13833" max="14080" width="8.85546875" style="110"/>
    <col min="14081" max="14081" width="56.28515625" style="110" customWidth="1"/>
    <col min="14082" max="14082" width="16.42578125" style="110" customWidth="1"/>
    <col min="14083" max="14083" width="7.28515625" style="110" customWidth="1"/>
    <col min="14084" max="14084" width="11.7109375" style="110" customWidth="1"/>
    <col min="14085" max="14087" width="18.5703125" style="110" customWidth="1"/>
    <col min="14088" max="14088" width="25.42578125" style="110" customWidth="1"/>
    <col min="14089" max="14336" width="8.85546875" style="110"/>
    <col min="14337" max="14337" width="56.28515625" style="110" customWidth="1"/>
    <col min="14338" max="14338" width="16.42578125" style="110" customWidth="1"/>
    <col min="14339" max="14339" width="7.28515625" style="110" customWidth="1"/>
    <col min="14340" max="14340" width="11.7109375" style="110" customWidth="1"/>
    <col min="14341" max="14343" width="18.5703125" style="110" customWidth="1"/>
    <col min="14344" max="14344" width="25.42578125" style="110" customWidth="1"/>
    <col min="14345" max="14592" width="8.85546875" style="110"/>
    <col min="14593" max="14593" width="56.28515625" style="110" customWidth="1"/>
    <col min="14594" max="14594" width="16.42578125" style="110" customWidth="1"/>
    <col min="14595" max="14595" width="7.28515625" style="110" customWidth="1"/>
    <col min="14596" max="14596" width="11.7109375" style="110" customWidth="1"/>
    <col min="14597" max="14599" width="18.5703125" style="110" customWidth="1"/>
    <col min="14600" max="14600" width="25.42578125" style="110" customWidth="1"/>
    <col min="14601" max="14848" width="8.85546875" style="110"/>
    <col min="14849" max="14849" width="56.28515625" style="110" customWidth="1"/>
    <col min="14850" max="14850" width="16.42578125" style="110" customWidth="1"/>
    <col min="14851" max="14851" width="7.28515625" style="110" customWidth="1"/>
    <col min="14852" max="14852" width="11.7109375" style="110" customWidth="1"/>
    <col min="14853" max="14855" width="18.5703125" style="110" customWidth="1"/>
    <col min="14856" max="14856" width="25.42578125" style="110" customWidth="1"/>
    <col min="14857" max="15104" width="8.85546875" style="110"/>
    <col min="15105" max="15105" width="56.28515625" style="110" customWidth="1"/>
    <col min="15106" max="15106" width="16.42578125" style="110" customWidth="1"/>
    <col min="15107" max="15107" width="7.28515625" style="110" customWidth="1"/>
    <col min="15108" max="15108" width="11.7109375" style="110" customWidth="1"/>
    <col min="15109" max="15111" width="18.5703125" style="110" customWidth="1"/>
    <col min="15112" max="15112" width="25.42578125" style="110" customWidth="1"/>
    <col min="15113" max="15360" width="8.85546875" style="110"/>
    <col min="15361" max="15361" width="56.28515625" style="110" customWidth="1"/>
    <col min="15362" max="15362" width="16.42578125" style="110" customWidth="1"/>
    <col min="15363" max="15363" width="7.28515625" style="110" customWidth="1"/>
    <col min="15364" max="15364" width="11.7109375" style="110" customWidth="1"/>
    <col min="15365" max="15367" width="18.5703125" style="110" customWidth="1"/>
    <col min="15368" max="15368" width="25.42578125" style="110" customWidth="1"/>
    <col min="15369" max="15616" width="8.85546875" style="110"/>
    <col min="15617" max="15617" width="56.28515625" style="110" customWidth="1"/>
    <col min="15618" max="15618" width="16.42578125" style="110" customWidth="1"/>
    <col min="15619" max="15619" width="7.28515625" style="110" customWidth="1"/>
    <col min="15620" max="15620" width="11.7109375" style="110" customWidth="1"/>
    <col min="15621" max="15623" width="18.5703125" style="110" customWidth="1"/>
    <col min="15624" max="15624" width="25.42578125" style="110" customWidth="1"/>
    <col min="15625" max="15872" width="8.85546875" style="110"/>
    <col min="15873" max="15873" width="56.28515625" style="110" customWidth="1"/>
    <col min="15874" max="15874" width="16.42578125" style="110" customWidth="1"/>
    <col min="15875" max="15875" width="7.28515625" style="110" customWidth="1"/>
    <col min="15876" max="15876" width="11.7109375" style="110" customWidth="1"/>
    <col min="15877" max="15879" width="18.5703125" style="110" customWidth="1"/>
    <col min="15880" max="15880" width="25.42578125" style="110" customWidth="1"/>
    <col min="15881" max="16128" width="8.85546875" style="110"/>
    <col min="16129" max="16129" width="56.28515625" style="110" customWidth="1"/>
    <col min="16130" max="16130" width="16.42578125" style="110" customWidth="1"/>
    <col min="16131" max="16131" width="7.28515625" style="110" customWidth="1"/>
    <col min="16132" max="16132" width="11.7109375" style="110" customWidth="1"/>
    <col min="16133" max="16135" width="18.5703125" style="110" customWidth="1"/>
    <col min="16136" max="16136" width="25.42578125" style="110" customWidth="1"/>
    <col min="16137" max="16384" width="8.85546875" style="110"/>
  </cols>
  <sheetData>
    <row r="1" spans="1:10">
      <c r="A1" s="117"/>
      <c r="B1" s="118"/>
      <c r="C1" s="118"/>
      <c r="D1" s="118"/>
      <c r="E1" s="119"/>
      <c r="F1" s="119"/>
      <c r="G1" s="119" t="s">
        <v>357</v>
      </c>
    </row>
    <row r="2" spans="1:10">
      <c r="A2" s="117"/>
      <c r="B2" s="118"/>
      <c r="C2" s="118"/>
      <c r="D2" s="118"/>
      <c r="E2" s="17"/>
      <c r="F2" s="587" t="s">
        <v>358</v>
      </c>
      <c r="G2" s="587"/>
    </row>
    <row r="3" spans="1:10">
      <c r="A3" s="117"/>
      <c r="B3" s="118"/>
      <c r="C3" s="118"/>
      <c r="D3" s="118"/>
      <c r="E3" s="120"/>
      <c r="F3" s="120"/>
      <c r="G3" s="120" t="s">
        <v>73</v>
      </c>
    </row>
    <row r="4" spans="1:10">
      <c r="A4" s="117"/>
      <c r="B4" s="118"/>
      <c r="C4" s="118"/>
      <c r="D4" s="118"/>
      <c r="E4" s="120"/>
      <c r="F4" s="120"/>
      <c r="G4" s="120" t="s">
        <v>74</v>
      </c>
    </row>
    <row r="5" spans="1:10">
      <c r="A5" s="117"/>
      <c r="B5" s="118"/>
      <c r="C5" s="118"/>
      <c r="D5" s="118"/>
      <c r="E5" s="120"/>
      <c r="F5" s="120"/>
      <c r="G5" s="120" t="s">
        <v>75</v>
      </c>
    </row>
    <row r="6" spans="1:10">
      <c r="A6" s="117"/>
      <c r="B6" s="118"/>
      <c r="C6" s="118"/>
      <c r="D6" s="118"/>
      <c r="E6" s="120"/>
      <c r="F6" s="120"/>
      <c r="G6" s="120" t="s">
        <v>4</v>
      </c>
    </row>
    <row r="7" spans="1:10">
      <c r="A7" s="117"/>
      <c r="B7" s="118"/>
      <c r="C7" s="118"/>
      <c r="D7" s="118"/>
      <c r="E7" s="121"/>
      <c r="F7" s="588" t="s">
        <v>460</v>
      </c>
      <c r="G7" s="588"/>
    </row>
    <row r="8" spans="1:10">
      <c r="A8" s="117"/>
      <c r="B8" s="118"/>
      <c r="C8" s="118"/>
      <c r="D8" s="118"/>
      <c r="E8" s="122"/>
      <c r="F8" s="122"/>
      <c r="G8" s="122"/>
    </row>
    <row r="9" spans="1:10" ht="13.5" customHeight="1">
      <c r="A9" s="117"/>
      <c r="B9" s="118"/>
      <c r="C9" s="118"/>
      <c r="D9" s="118"/>
      <c r="E9" s="123"/>
      <c r="F9" s="123"/>
      <c r="G9" s="123"/>
    </row>
    <row r="10" spans="1:10" ht="76.5" customHeight="1">
      <c r="A10" s="589" t="s">
        <v>359</v>
      </c>
      <c r="B10" s="589"/>
      <c r="C10" s="589"/>
      <c r="D10" s="589"/>
      <c r="E10" s="589"/>
      <c r="F10" s="589"/>
      <c r="G10" s="589"/>
      <c r="H10" s="124"/>
    </row>
    <row r="11" spans="1:10" ht="17.25" customHeight="1">
      <c r="A11" s="125"/>
      <c r="B11" s="125"/>
      <c r="C11" s="125"/>
      <c r="D11" s="125"/>
      <c r="E11" s="125"/>
      <c r="F11" s="125"/>
      <c r="G11" s="125"/>
      <c r="H11" s="124"/>
    </row>
    <row r="12" spans="1:10" s="105" customFormat="1" ht="28.5" customHeight="1">
      <c r="A12" s="591" t="s">
        <v>153</v>
      </c>
      <c r="B12" s="592" t="s">
        <v>360</v>
      </c>
      <c r="C12" s="592" t="s">
        <v>361</v>
      </c>
      <c r="D12" s="591" t="s">
        <v>362</v>
      </c>
      <c r="E12" s="590" t="s">
        <v>363</v>
      </c>
      <c r="F12" s="590"/>
      <c r="G12" s="590"/>
      <c r="H12" s="124"/>
      <c r="I12" s="165"/>
      <c r="J12" s="166"/>
    </row>
    <row r="13" spans="1:10" s="105" customFormat="1" ht="19.5" customHeight="1">
      <c r="A13" s="591"/>
      <c r="B13" s="592"/>
      <c r="C13" s="592"/>
      <c r="D13" s="591"/>
      <c r="E13" s="19" t="s">
        <v>9</v>
      </c>
      <c r="F13" s="19" t="s">
        <v>10</v>
      </c>
      <c r="G13" s="20" t="s">
        <v>11</v>
      </c>
      <c r="H13" s="124"/>
      <c r="I13" s="165"/>
      <c r="J13" s="166"/>
    </row>
    <row r="14" spans="1:10" ht="63">
      <c r="A14" s="126" t="s">
        <v>364</v>
      </c>
      <c r="B14" s="127" t="s">
        <v>365</v>
      </c>
      <c r="C14" s="127"/>
      <c r="D14" s="127"/>
      <c r="E14" s="128">
        <f>E15</f>
        <v>126</v>
      </c>
      <c r="F14" s="128">
        <f t="shared" ref="F14:G14" si="0">F15</f>
        <v>20</v>
      </c>
      <c r="G14" s="128">
        <f t="shared" si="0"/>
        <v>20</v>
      </c>
      <c r="H14" s="124">
        <f>пр.7!G66</f>
        <v>126</v>
      </c>
      <c r="I14" s="124">
        <f>пр.7!H66</f>
        <v>20</v>
      </c>
      <c r="J14" s="124">
        <f>пр.7!I66</f>
        <v>20</v>
      </c>
    </row>
    <row r="15" spans="1:10">
      <c r="A15" s="129" t="s">
        <v>366</v>
      </c>
      <c r="B15" s="130" t="s">
        <v>211</v>
      </c>
      <c r="C15" s="130"/>
      <c r="D15" s="130"/>
      <c r="E15" s="131">
        <f>E21+E16</f>
        <v>126</v>
      </c>
      <c r="F15" s="131">
        <f t="shared" ref="F15:G15" si="1">F21+F16</f>
        <v>20</v>
      </c>
      <c r="G15" s="131">
        <f t="shared" si="1"/>
        <v>20</v>
      </c>
      <c r="H15" s="124"/>
    </row>
    <row r="16" spans="1:10" ht="38.25">
      <c r="A16" s="132" t="s">
        <v>216</v>
      </c>
      <c r="B16" s="130" t="s">
        <v>217</v>
      </c>
      <c r="C16" s="130"/>
      <c r="D16" s="130"/>
      <c r="E16" s="133">
        <f>E17+E19</f>
        <v>106</v>
      </c>
      <c r="F16" s="133">
        <f t="shared" ref="F16:G16" si="2">F17+F19</f>
        <v>0</v>
      </c>
      <c r="G16" s="133">
        <f t="shared" si="2"/>
        <v>0</v>
      </c>
      <c r="H16" s="124"/>
    </row>
    <row r="17" spans="1:10">
      <c r="A17" s="74" t="s">
        <v>218</v>
      </c>
      <c r="B17" s="134" t="s">
        <v>219</v>
      </c>
      <c r="C17" s="134"/>
      <c r="D17" s="134"/>
      <c r="E17" s="133">
        <f>E18</f>
        <v>78</v>
      </c>
      <c r="F17" s="133">
        <f t="shared" ref="F17:G17" si="3">F18</f>
        <v>0</v>
      </c>
      <c r="G17" s="133">
        <f t="shared" si="3"/>
        <v>0</v>
      </c>
      <c r="H17" s="124"/>
    </row>
    <row r="18" spans="1:10" ht="25.5">
      <c r="A18" s="135" t="s">
        <v>197</v>
      </c>
      <c r="B18" s="130" t="s">
        <v>219</v>
      </c>
      <c r="C18" s="130" t="s">
        <v>255</v>
      </c>
      <c r="D18" s="130" t="s">
        <v>120</v>
      </c>
      <c r="E18" s="131">
        <f>пр.7!G77</f>
        <v>78</v>
      </c>
      <c r="F18" s="131">
        <f>пр.7!H77</f>
        <v>0</v>
      </c>
      <c r="G18" s="131">
        <f>пр.7!I77</f>
        <v>0</v>
      </c>
      <c r="H18" s="124"/>
    </row>
    <row r="19" spans="1:10">
      <c r="A19" s="136" t="s">
        <v>220</v>
      </c>
      <c r="B19" s="134" t="s">
        <v>219</v>
      </c>
      <c r="C19" s="134" t="s">
        <v>255</v>
      </c>
      <c r="D19" s="134"/>
      <c r="E19" s="133">
        <f>E20</f>
        <v>28</v>
      </c>
      <c r="F19" s="133">
        <f t="shared" ref="F19:G19" si="4">F20</f>
        <v>0</v>
      </c>
      <c r="G19" s="133">
        <f t="shared" si="4"/>
        <v>0</v>
      </c>
    </row>
    <row r="20" spans="1:10" ht="25.5">
      <c r="A20" s="135" t="s">
        <v>197</v>
      </c>
      <c r="B20" s="130" t="s">
        <v>219</v>
      </c>
      <c r="C20" s="130" t="s">
        <v>255</v>
      </c>
      <c r="D20" s="130" t="s">
        <v>120</v>
      </c>
      <c r="E20" s="131">
        <f>пр.7!G75</f>
        <v>28</v>
      </c>
      <c r="F20" s="131">
        <f>пр.7!H75</f>
        <v>0</v>
      </c>
      <c r="G20" s="131">
        <f>пр.7!I75</f>
        <v>0</v>
      </c>
    </row>
    <row r="21" spans="1:10" s="106" customFormat="1" ht="60">
      <c r="A21" s="137" t="s">
        <v>212</v>
      </c>
      <c r="B21" s="130" t="s">
        <v>217</v>
      </c>
      <c r="C21" s="130"/>
      <c r="D21" s="130"/>
      <c r="E21" s="131">
        <f>E22+E24+E27</f>
        <v>20</v>
      </c>
      <c r="F21" s="131">
        <f t="shared" ref="F21:G21" si="5">F22+F24+F27</f>
        <v>20</v>
      </c>
      <c r="G21" s="131">
        <f t="shared" si="5"/>
        <v>20</v>
      </c>
      <c r="H21" s="138"/>
      <c r="I21" s="167"/>
      <c r="J21" s="168"/>
    </row>
    <row r="22" spans="1:10" s="107" customFormat="1" ht="25.5">
      <c r="A22" s="76" t="s">
        <v>214</v>
      </c>
      <c r="B22" s="130" t="s">
        <v>213</v>
      </c>
      <c r="C22" s="130"/>
      <c r="D22" s="130"/>
      <c r="E22" s="133">
        <v>16</v>
      </c>
      <c r="F22" s="133">
        <v>16</v>
      </c>
      <c r="G22" s="133">
        <v>16</v>
      </c>
      <c r="H22" s="138"/>
      <c r="I22" s="167"/>
      <c r="J22" s="168"/>
    </row>
    <row r="23" spans="1:10" s="106" customFormat="1" ht="25.5">
      <c r="A23" s="135" t="s">
        <v>197</v>
      </c>
      <c r="B23" s="130" t="s">
        <v>213</v>
      </c>
      <c r="C23" s="130" t="s">
        <v>255</v>
      </c>
      <c r="D23" s="130" t="s">
        <v>120</v>
      </c>
      <c r="E23" s="131">
        <f>пр.7!G69</f>
        <v>16</v>
      </c>
      <c r="F23" s="131">
        <v>16</v>
      </c>
      <c r="G23" s="131">
        <v>16</v>
      </c>
      <c r="H23" s="138"/>
      <c r="I23" s="167"/>
      <c r="J23" s="168"/>
    </row>
    <row r="24" spans="1:10" s="107" customFormat="1" ht="25.5">
      <c r="A24" s="76" t="s">
        <v>215</v>
      </c>
      <c r="B24" s="130" t="s">
        <v>213</v>
      </c>
      <c r="C24" s="130"/>
      <c r="D24" s="130"/>
      <c r="E24" s="133">
        <f>E25</f>
        <v>3</v>
      </c>
      <c r="F24" s="133">
        <f t="shared" ref="F24:G24" si="6">F25</f>
        <v>3</v>
      </c>
      <c r="G24" s="133">
        <f t="shared" si="6"/>
        <v>3</v>
      </c>
      <c r="H24" s="138"/>
      <c r="I24" s="167"/>
      <c r="J24" s="168"/>
    </row>
    <row r="25" spans="1:10" s="106" customFormat="1" ht="25.5">
      <c r="A25" s="135" t="s">
        <v>197</v>
      </c>
      <c r="B25" s="130" t="s">
        <v>213</v>
      </c>
      <c r="C25" s="130" t="s">
        <v>255</v>
      </c>
      <c r="D25" s="130" t="s">
        <v>120</v>
      </c>
      <c r="E25" s="131">
        <f>пр.7!G71</f>
        <v>3</v>
      </c>
      <c r="F25" s="131">
        <f>пр.7!H71</f>
        <v>3</v>
      </c>
      <c r="G25" s="131">
        <f>пр.7!I71</f>
        <v>3</v>
      </c>
      <c r="H25" s="138"/>
      <c r="I25" s="167"/>
      <c r="J25" s="168"/>
    </row>
    <row r="26" spans="1:10" s="106" customFormat="1" ht="51" hidden="1">
      <c r="A26" s="132" t="s">
        <v>223</v>
      </c>
      <c r="B26" s="130" t="s">
        <v>224</v>
      </c>
      <c r="C26" s="130"/>
      <c r="D26" s="130"/>
      <c r="E26" s="139">
        <v>1</v>
      </c>
      <c r="F26" s="139">
        <v>1</v>
      </c>
      <c r="G26" s="139">
        <v>1</v>
      </c>
      <c r="H26" s="138"/>
      <c r="I26" s="167"/>
      <c r="J26" s="168"/>
    </row>
    <row r="27" spans="1:10" s="106" customFormat="1" ht="25.5">
      <c r="A27" s="76" t="s">
        <v>226</v>
      </c>
      <c r="B27" s="130" t="s">
        <v>224</v>
      </c>
      <c r="C27" s="134"/>
      <c r="D27" s="134"/>
      <c r="E27" s="133">
        <f>E28</f>
        <v>1</v>
      </c>
      <c r="F27" s="133">
        <f t="shared" ref="F27:G27" si="7">F28</f>
        <v>1</v>
      </c>
      <c r="G27" s="133">
        <f t="shared" si="7"/>
        <v>1</v>
      </c>
      <c r="H27" s="138"/>
      <c r="I27" s="167"/>
      <c r="J27" s="168"/>
    </row>
    <row r="28" spans="1:10" s="106" customFormat="1" ht="25.5">
      <c r="A28" s="135" t="s">
        <v>197</v>
      </c>
      <c r="B28" s="130" t="s">
        <v>224</v>
      </c>
      <c r="C28" s="130" t="s">
        <v>255</v>
      </c>
      <c r="D28" s="130"/>
      <c r="E28" s="131">
        <f>E29</f>
        <v>1</v>
      </c>
      <c r="F28" s="131">
        <f t="shared" ref="F28:G28" si="8">F29</f>
        <v>1</v>
      </c>
      <c r="G28" s="131">
        <f t="shared" si="8"/>
        <v>1</v>
      </c>
      <c r="H28" s="138"/>
      <c r="I28" s="167"/>
      <c r="J28" s="168"/>
    </row>
    <row r="29" spans="1:10" s="106" customFormat="1">
      <c r="A29" s="140" t="s">
        <v>367</v>
      </c>
      <c r="B29" s="130" t="s">
        <v>224</v>
      </c>
      <c r="C29" s="130" t="s">
        <v>255</v>
      </c>
      <c r="D29" s="130" t="s">
        <v>120</v>
      </c>
      <c r="E29" s="131">
        <f>пр.7!G80</f>
        <v>1</v>
      </c>
      <c r="F29" s="131">
        <f>пр.7!H80</f>
        <v>1</v>
      </c>
      <c r="G29" s="131">
        <f>пр.7!I80</f>
        <v>1</v>
      </c>
      <c r="H29" s="138"/>
      <c r="I29" s="167"/>
      <c r="J29" s="168"/>
    </row>
    <row r="30" spans="1:10" s="108" customFormat="1" ht="39.75" hidden="1">
      <c r="A30" s="141" t="s">
        <v>368</v>
      </c>
      <c r="B30" s="142" t="s">
        <v>285</v>
      </c>
      <c r="C30" s="134"/>
      <c r="D30" s="134"/>
      <c r="E30" s="143"/>
      <c r="F30" s="143"/>
      <c r="G30" s="143"/>
      <c r="H30" s="138"/>
      <c r="I30" s="170"/>
      <c r="J30" s="171"/>
    </row>
    <row r="31" spans="1:10" s="108" customFormat="1" hidden="1">
      <c r="A31" s="129" t="s">
        <v>366</v>
      </c>
      <c r="B31" s="144" t="s">
        <v>303</v>
      </c>
      <c r="C31" s="130"/>
      <c r="D31" s="130"/>
      <c r="E31" s="139"/>
      <c r="F31" s="139"/>
      <c r="G31" s="139"/>
      <c r="H31" s="138"/>
      <c r="I31" s="170"/>
      <c r="J31" s="171"/>
    </row>
    <row r="32" spans="1:10" s="108" customFormat="1" ht="78" hidden="1">
      <c r="A32" s="145" t="s">
        <v>369</v>
      </c>
      <c r="B32" s="144" t="s">
        <v>305</v>
      </c>
      <c r="C32" s="130"/>
      <c r="D32" s="130"/>
      <c r="E32" s="139"/>
      <c r="F32" s="139"/>
      <c r="G32" s="139"/>
      <c r="H32" s="138"/>
      <c r="I32" s="170"/>
      <c r="J32" s="171"/>
    </row>
    <row r="33" spans="1:10" s="106" customFormat="1" ht="102" hidden="1">
      <c r="A33" s="146" t="s">
        <v>370</v>
      </c>
      <c r="B33" s="144" t="s">
        <v>307</v>
      </c>
      <c r="C33" s="130"/>
      <c r="D33" s="130"/>
      <c r="E33" s="139"/>
      <c r="F33" s="139"/>
      <c r="G33" s="139"/>
      <c r="H33" s="138"/>
      <c r="I33" s="167"/>
      <c r="J33" s="168"/>
    </row>
    <row r="34" spans="1:10" s="106" customFormat="1" ht="25.5" hidden="1">
      <c r="A34" s="146" t="s">
        <v>197</v>
      </c>
      <c r="B34" s="144" t="s">
        <v>307</v>
      </c>
      <c r="C34" s="130" t="s">
        <v>255</v>
      </c>
      <c r="D34" s="130"/>
      <c r="E34" s="139"/>
      <c r="F34" s="139"/>
      <c r="G34" s="139"/>
      <c r="H34" s="138"/>
      <c r="I34" s="167"/>
      <c r="J34" s="168"/>
    </row>
    <row r="35" spans="1:10" s="106" customFormat="1" hidden="1">
      <c r="A35" s="98" t="s">
        <v>123</v>
      </c>
      <c r="B35" s="144" t="s">
        <v>307</v>
      </c>
      <c r="C35" s="130" t="s">
        <v>255</v>
      </c>
      <c r="D35" s="130" t="s">
        <v>134</v>
      </c>
      <c r="E35" s="139"/>
      <c r="F35" s="139"/>
      <c r="G35" s="139"/>
      <c r="H35" s="138"/>
      <c r="I35" s="167"/>
      <c r="J35" s="168"/>
    </row>
    <row r="36" spans="1:10" s="106" customFormat="1" ht="48">
      <c r="A36" s="147" t="s">
        <v>371</v>
      </c>
      <c r="B36" s="148" t="s">
        <v>231</v>
      </c>
      <c r="C36" s="127"/>
      <c r="D36" s="127"/>
      <c r="E36" s="128">
        <f>E37</f>
        <v>1107</v>
      </c>
      <c r="F36" s="128">
        <f t="shared" ref="F36" si="9">F37</f>
        <v>1248.5</v>
      </c>
      <c r="G36" s="128">
        <f>G37+G42</f>
        <v>2205.3000000000002</v>
      </c>
      <c r="H36" s="138"/>
      <c r="I36" s="167"/>
      <c r="J36" s="168"/>
    </row>
    <row r="37" spans="1:10" s="106" customFormat="1">
      <c r="A37" s="129" t="s">
        <v>366</v>
      </c>
      <c r="B37" s="144" t="s">
        <v>232</v>
      </c>
      <c r="C37" s="130"/>
      <c r="D37" s="130"/>
      <c r="E37" s="131">
        <f>E38</f>
        <v>1107</v>
      </c>
      <c r="F37" s="131">
        <f t="shared" ref="F37:G37" si="10">F38</f>
        <v>1248.5</v>
      </c>
      <c r="G37" s="131">
        <f t="shared" si="10"/>
        <v>1276</v>
      </c>
      <c r="H37" s="138"/>
      <c r="I37" s="167"/>
      <c r="J37" s="168"/>
    </row>
    <row r="38" spans="1:10" s="106" customFormat="1" ht="65.25">
      <c r="A38" s="145" t="s">
        <v>372</v>
      </c>
      <c r="B38" s="144" t="s">
        <v>373</v>
      </c>
      <c r="C38" s="130"/>
      <c r="D38" s="130"/>
      <c r="E38" s="131">
        <f>E39</f>
        <v>1107</v>
      </c>
      <c r="F38" s="131">
        <f t="shared" ref="F38:G38" si="11">F39</f>
        <v>1248.5</v>
      </c>
      <c r="G38" s="131">
        <f t="shared" si="11"/>
        <v>1276</v>
      </c>
      <c r="H38" s="138"/>
      <c r="I38" s="167"/>
      <c r="J38" s="168"/>
    </row>
    <row r="39" spans="1:10" s="106" customFormat="1" ht="51">
      <c r="A39" s="149" t="s">
        <v>374</v>
      </c>
      <c r="B39" s="144" t="s">
        <v>235</v>
      </c>
      <c r="C39" s="130"/>
      <c r="D39" s="130"/>
      <c r="E39" s="131">
        <f>E40</f>
        <v>1107</v>
      </c>
      <c r="F39" s="131">
        <f t="shared" ref="F39:G39" si="12">F40</f>
        <v>1248.5</v>
      </c>
      <c r="G39" s="131">
        <f t="shared" si="12"/>
        <v>1276</v>
      </c>
      <c r="H39" s="138"/>
      <c r="I39" s="167"/>
      <c r="J39" s="168"/>
    </row>
    <row r="40" spans="1:10" s="106" customFormat="1" ht="25.5">
      <c r="A40" s="146" t="s">
        <v>197</v>
      </c>
      <c r="B40" s="144" t="s">
        <v>235</v>
      </c>
      <c r="C40" s="130" t="s">
        <v>255</v>
      </c>
      <c r="D40" s="130"/>
      <c r="E40" s="131">
        <v>1107</v>
      </c>
      <c r="F40" s="131">
        <v>1248.5</v>
      </c>
      <c r="G40" s="131">
        <v>1276</v>
      </c>
      <c r="H40" s="138"/>
      <c r="I40" s="167"/>
      <c r="J40" s="168"/>
    </row>
    <row r="41" spans="1:10" s="106" customFormat="1">
      <c r="A41" s="98"/>
      <c r="B41" s="144"/>
      <c r="C41" s="130"/>
      <c r="D41" s="130"/>
      <c r="E41" s="150"/>
      <c r="F41" s="150"/>
      <c r="G41" s="150"/>
      <c r="H41" s="138"/>
      <c r="I41" s="167"/>
      <c r="J41" s="168"/>
    </row>
    <row r="42" spans="1:10" s="106" customFormat="1">
      <c r="A42" s="129" t="s">
        <v>366</v>
      </c>
      <c r="B42" s="503" t="s">
        <v>458</v>
      </c>
      <c r="C42" s="130"/>
      <c r="D42" s="130"/>
      <c r="E42" s="150"/>
      <c r="F42" s="150"/>
      <c r="G42" s="150">
        <f>G43</f>
        <v>929.3</v>
      </c>
      <c r="H42" s="138"/>
      <c r="I42" s="167"/>
      <c r="J42" s="168"/>
    </row>
    <row r="43" spans="1:10" s="106" customFormat="1" ht="65.25">
      <c r="A43" s="145" t="s">
        <v>372</v>
      </c>
      <c r="B43" s="503" t="s">
        <v>459</v>
      </c>
      <c r="C43" s="130"/>
      <c r="D43" s="130"/>
      <c r="E43" s="150"/>
      <c r="F43" s="150"/>
      <c r="G43" s="150">
        <f>G44</f>
        <v>929.3</v>
      </c>
      <c r="H43" s="138"/>
      <c r="I43" s="167"/>
      <c r="J43" s="168"/>
    </row>
    <row r="44" spans="1:10" s="106" customFormat="1" ht="51">
      <c r="A44" s="149" t="s">
        <v>374</v>
      </c>
      <c r="B44" s="503" t="s">
        <v>457</v>
      </c>
      <c r="C44" s="130"/>
      <c r="D44" s="130"/>
      <c r="E44" s="150"/>
      <c r="F44" s="150"/>
      <c r="G44" s="150">
        <f>G45</f>
        <v>929.3</v>
      </c>
      <c r="H44" s="138"/>
      <c r="I44" s="167"/>
      <c r="J44" s="168"/>
    </row>
    <row r="45" spans="1:10" s="106" customFormat="1" ht="25.5">
      <c r="A45" s="146" t="s">
        <v>197</v>
      </c>
      <c r="B45" s="503" t="s">
        <v>457</v>
      </c>
      <c r="C45" s="500" t="s">
        <v>255</v>
      </c>
      <c r="D45" s="130"/>
      <c r="E45" s="150"/>
      <c r="F45" s="150"/>
      <c r="G45" s="150">
        <v>929.3</v>
      </c>
      <c r="H45" s="138"/>
      <c r="I45" s="167"/>
      <c r="J45" s="168"/>
    </row>
    <row r="46" spans="1:10" s="106" customFormat="1">
      <c r="A46" s="98" t="s">
        <v>123</v>
      </c>
      <c r="B46" s="144"/>
      <c r="C46" s="130"/>
      <c r="D46" s="500" t="s">
        <v>124</v>
      </c>
      <c r="E46" s="150">
        <v>1107</v>
      </c>
      <c r="F46" s="150">
        <v>1248.5</v>
      </c>
      <c r="G46" s="150">
        <v>2205.3000000000002</v>
      </c>
      <c r="H46" s="138"/>
      <c r="I46" s="167"/>
      <c r="J46" s="168"/>
    </row>
    <row r="47" spans="1:10" s="106" customFormat="1" ht="63.75">
      <c r="A47" s="151" t="s">
        <v>375</v>
      </c>
      <c r="B47" s="142" t="s">
        <v>237</v>
      </c>
      <c r="C47" s="134"/>
      <c r="D47" s="134"/>
      <c r="E47" s="504">
        <f>E48</f>
        <v>2394.1</v>
      </c>
      <c r="F47" s="504">
        <f t="shared" ref="F47:G47" si="13">F48</f>
        <v>0</v>
      </c>
      <c r="G47" s="504">
        <f t="shared" si="13"/>
        <v>0</v>
      </c>
      <c r="H47" s="138"/>
      <c r="I47" s="167"/>
      <c r="J47" s="168"/>
    </row>
    <row r="48" spans="1:10" s="106" customFormat="1">
      <c r="A48" s="129" t="s">
        <v>366</v>
      </c>
      <c r="B48" s="144" t="s">
        <v>238</v>
      </c>
      <c r="C48" s="130"/>
      <c r="D48" s="130"/>
      <c r="E48" s="505">
        <f>E49</f>
        <v>2394.1</v>
      </c>
      <c r="F48" s="505">
        <f t="shared" ref="F48:G49" si="14">F49</f>
        <v>0</v>
      </c>
      <c r="G48" s="505">
        <f t="shared" si="14"/>
        <v>0</v>
      </c>
      <c r="H48" s="138"/>
      <c r="I48" s="167"/>
      <c r="J48" s="168"/>
    </row>
    <row r="49" spans="1:10" s="106" customFormat="1" ht="63.75">
      <c r="A49" s="146" t="s">
        <v>375</v>
      </c>
      <c r="B49" s="144" t="s">
        <v>240</v>
      </c>
      <c r="C49" s="130"/>
      <c r="D49" s="130"/>
      <c r="E49" s="505">
        <f>E50</f>
        <v>2394.1</v>
      </c>
      <c r="F49" s="505">
        <f t="shared" si="14"/>
        <v>0</v>
      </c>
      <c r="G49" s="505">
        <f t="shared" si="14"/>
        <v>0</v>
      </c>
      <c r="H49" s="138"/>
      <c r="I49" s="167"/>
      <c r="J49" s="168"/>
    </row>
    <row r="50" spans="1:10" s="106" customFormat="1" ht="38.25">
      <c r="A50" s="146" t="s">
        <v>452</v>
      </c>
      <c r="B50" s="503" t="s">
        <v>456</v>
      </c>
      <c r="C50" s="130"/>
      <c r="D50" s="130"/>
      <c r="E50" s="505">
        <f>E51+E52</f>
        <v>2394.1</v>
      </c>
      <c r="F50" s="505">
        <f t="shared" ref="F50:G50" si="15">F51+F52</f>
        <v>0</v>
      </c>
      <c r="G50" s="505">
        <f t="shared" si="15"/>
        <v>0</v>
      </c>
      <c r="H50" s="138"/>
      <c r="I50" s="167"/>
      <c r="J50" s="168"/>
    </row>
    <row r="51" spans="1:10" s="106" customFormat="1" ht="25.5">
      <c r="A51" s="146" t="s">
        <v>197</v>
      </c>
      <c r="B51" s="503" t="s">
        <v>456</v>
      </c>
      <c r="C51" s="130" t="s">
        <v>255</v>
      </c>
      <c r="D51" s="500" t="s">
        <v>124</v>
      </c>
      <c r="E51" s="505">
        <f>пр.7!G95</f>
        <v>1286.3</v>
      </c>
      <c r="F51" s="505"/>
      <c r="G51" s="539"/>
      <c r="H51" s="138"/>
      <c r="I51" s="167"/>
      <c r="J51" s="168"/>
    </row>
    <row r="52" spans="1:10" s="106" customFormat="1" ht="25.5">
      <c r="A52" s="146" t="s">
        <v>197</v>
      </c>
      <c r="B52" s="503" t="s">
        <v>456</v>
      </c>
      <c r="C52" s="130" t="s">
        <v>255</v>
      </c>
      <c r="D52" s="500" t="s">
        <v>134</v>
      </c>
      <c r="E52" s="505">
        <f>пр.7!G127</f>
        <v>1107.8</v>
      </c>
      <c r="F52" s="505"/>
      <c r="G52" s="505"/>
      <c r="H52" s="138"/>
      <c r="I52" s="167"/>
      <c r="J52" s="168"/>
    </row>
    <row r="53" spans="1:10" s="106" customFormat="1" ht="39.75" hidden="1">
      <c r="A53" s="152" t="s">
        <v>308</v>
      </c>
      <c r="B53" s="142" t="s">
        <v>309</v>
      </c>
      <c r="C53" s="130"/>
      <c r="D53" s="130"/>
      <c r="E53" s="504"/>
      <c r="F53" s="504"/>
      <c r="G53" s="504"/>
      <c r="H53" s="138"/>
      <c r="I53" s="167"/>
      <c r="J53" s="168"/>
    </row>
    <row r="54" spans="1:10" s="107" customFormat="1" ht="56.25" hidden="1">
      <c r="A54" s="153" t="s">
        <v>366</v>
      </c>
      <c r="B54" s="154" t="s">
        <v>310</v>
      </c>
      <c r="C54" s="155"/>
      <c r="D54" s="155"/>
      <c r="E54" s="156"/>
      <c r="F54" s="156"/>
      <c r="G54" s="156"/>
      <c r="H54" s="157" t="s">
        <v>376</v>
      </c>
      <c r="I54" s="172" t="s">
        <v>377</v>
      </c>
      <c r="J54" s="169"/>
    </row>
    <row r="55" spans="1:10" s="107" customFormat="1" ht="49.5" hidden="1" customHeight="1">
      <c r="A55" s="158" t="s">
        <v>311</v>
      </c>
      <c r="B55" s="154" t="s">
        <v>312</v>
      </c>
      <c r="C55" s="155"/>
      <c r="D55" s="155"/>
      <c r="E55" s="156"/>
      <c r="F55" s="156"/>
      <c r="G55" s="156"/>
      <c r="H55" s="159" t="s">
        <v>378</v>
      </c>
      <c r="I55" s="172" t="s">
        <v>379</v>
      </c>
      <c r="J55" s="169"/>
    </row>
    <row r="56" spans="1:10" s="107" customFormat="1" ht="45.75" hidden="1" customHeight="1">
      <c r="A56" s="158" t="s">
        <v>313</v>
      </c>
      <c r="B56" s="154" t="s">
        <v>314</v>
      </c>
      <c r="C56" s="155"/>
      <c r="D56" s="155"/>
      <c r="E56" s="156"/>
      <c r="F56" s="156"/>
      <c r="G56" s="156"/>
      <c r="H56" s="159" t="s">
        <v>380</v>
      </c>
      <c r="I56" s="172" t="s">
        <v>381</v>
      </c>
      <c r="J56" s="169"/>
    </row>
    <row r="57" spans="1:10" s="106" customFormat="1" ht="25.5" hidden="1">
      <c r="A57" s="146" t="s">
        <v>197</v>
      </c>
      <c r="B57" s="154" t="s">
        <v>314</v>
      </c>
      <c r="C57" s="130"/>
      <c r="D57" s="130"/>
      <c r="E57" s="139"/>
      <c r="F57" s="139"/>
      <c r="G57" s="139"/>
      <c r="H57" s="160"/>
      <c r="I57" s="173" t="s">
        <v>381</v>
      </c>
      <c r="J57" s="168"/>
    </row>
    <row r="58" spans="1:10" s="106" customFormat="1" hidden="1">
      <c r="A58" s="98" t="s">
        <v>133</v>
      </c>
      <c r="B58" s="154" t="s">
        <v>314</v>
      </c>
      <c r="C58" s="130" t="s">
        <v>255</v>
      </c>
      <c r="D58" s="130" t="s">
        <v>134</v>
      </c>
      <c r="E58" s="139"/>
      <c r="F58" s="139"/>
      <c r="G58" s="139"/>
      <c r="H58" s="161"/>
      <c r="I58" s="173" t="s">
        <v>381</v>
      </c>
      <c r="J58" s="168"/>
    </row>
    <row r="59" spans="1:10" s="106" customFormat="1" ht="79.5">
      <c r="A59" s="162" t="s">
        <v>382</v>
      </c>
      <c r="B59" s="90" t="s">
        <v>245</v>
      </c>
      <c r="C59" s="163"/>
      <c r="D59" s="163"/>
      <c r="E59" s="128">
        <f>E60</f>
        <v>4.3</v>
      </c>
      <c r="F59" s="128">
        <f t="shared" ref="F59:G59" si="16">F60</f>
        <v>0</v>
      </c>
      <c r="G59" s="128">
        <f t="shared" si="16"/>
        <v>0</v>
      </c>
      <c r="H59" s="138"/>
      <c r="I59" s="167"/>
      <c r="J59" s="168"/>
    </row>
    <row r="60" spans="1:10" s="108" customFormat="1">
      <c r="A60" s="129" t="s">
        <v>366</v>
      </c>
      <c r="B60" s="38" t="s">
        <v>246</v>
      </c>
      <c r="C60" s="130"/>
      <c r="D60" s="130"/>
      <c r="E60" s="131">
        <f>E61</f>
        <v>4.3</v>
      </c>
      <c r="F60" s="131">
        <f t="shared" ref="F60:G60" si="17">F61</f>
        <v>0</v>
      </c>
      <c r="G60" s="131">
        <f t="shared" si="17"/>
        <v>0</v>
      </c>
      <c r="H60" s="138"/>
      <c r="I60" s="170"/>
      <c r="J60" s="171"/>
    </row>
    <row r="61" spans="1:10" s="108" customFormat="1" ht="52.5">
      <c r="A61" s="145" t="s">
        <v>383</v>
      </c>
      <c r="B61" s="38" t="s">
        <v>248</v>
      </c>
      <c r="C61" s="130"/>
      <c r="D61" s="130"/>
      <c r="E61" s="131">
        <f>E62</f>
        <v>4.3</v>
      </c>
      <c r="F61" s="131">
        <f t="shared" ref="F61:G61" si="18">F62</f>
        <v>0</v>
      </c>
      <c r="G61" s="131">
        <f t="shared" si="18"/>
        <v>0</v>
      </c>
      <c r="H61" s="138"/>
      <c r="I61" s="170"/>
      <c r="J61" s="171"/>
    </row>
    <row r="62" spans="1:10" s="108" customFormat="1" ht="39.75">
      <c r="A62" s="164" t="s">
        <v>384</v>
      </c>
      <c r="B62" s="38" t="s">
        <v>250</v>
      </c>
      <c r="C62" s="130"/>
      <c r="D62" s="130"/>
      <c r="E62" s="131">
        <f>E63</f>
        <v>4.3</v>
      </c>
      <c r="F62" s="131">
        <f t="shared" ref="F62:G62" si="19">F63</f>
        <v>0</v>
      </c>
      <c r="G62" s="131">
        <f t="shared" si="19"/>
        <v>0</v>
      </c>
      <c r="H62" s="138"/>
      <c r="I62" s="170"/>
      <c r="J62" s="171"/>
    </row>
    <row r="63" spans="1:10" s="108" customFormat="1" ht="25.5">
      <c r="A63" s="146" t="s">
        <v>197</v>
      </c>
      <c r="B63" s="38" t="s">
        <v>250</v>
      </c>
      <c r="C63" s="130" t="s">
        <v>255</v>
      </c>
      <c r="D63" s="130"/>
      <c r="E63" s="131">
        <f>E64</f>
        <v>4.3</v>
      </c>
      <c r="F63" s="131">
        <f t="shared" ref="F63:G63" si="20">F64</f>
        <v>0</v>
      </c>
      <c r="G63" s="131">
        <f t="shared" si="20"/>
        <v>0</v>
      </c>
      <c r="H63" s="138"/>
      <c r="I63" s="170"/>
      <c r="J63" s="171"/>
    </row>
    <row r="64" spans="1:10" s="108" customFormat="1">
      <c r="A64" s="98" t="s">
        <v>125</v>
      </c>
      <c r="B64" s="38" t="s">
        <v>250</v>
      </c>
      <c r="C64" s="130" t="s">
        <v>255</v>
      </c>
      <c r="D64" s="130" t="s">
        <v>126</v>
      </c>
      <c r="E64" s="131">
        <f>пр.7!G100</f>
        <v>4.3</v>
      </c>
      <c r="F64" s="131">
        <f>пр.7!H100</f>
        <v>0</v>
      </c>
      <c r="G64" s="131">
        <f>пр.7!I100</f>
        <v>0</v>
      </c>
      <c r="H64" s="138"/>
      <c r="I64" s="170"/>
      <c r="J64" s="171"/>
    </row>
    <row r="65" spans="1:10" s="108" customFormat="1" ht="27" hidden="1">
      <c r="A65" s="141" t="s">
        <v>385</v>
      </c>
      <c r="B65" s="45" t="s">
        <v>264</v>
      </c>
      <c r="C65" s="130"/>
      <c r="D65" s="130"/>
      <c r="E65" s="143"/>
      <c r="F65" s="143"/>
      <c r="G65" s="143"/>
      <c r="H65" s="138"/>
      <c r="I65" s="170"/>
      <c r="J65" s="171"/>
    </row>
    <row r="66" spans="1:10" s="108" customFormat="1" hidden="1">
      <c r="A66" s="129" t="s">
        <v>366</v>
      </c>
      <c r="B66" s="38" t="s">
        <v>265</v>
      </c>
      <c r="C66" s="130"/>
      <c r="D66" s="130"/>
      <c r="E66" s="139"/>
      <c r="F66" s="139"/>
      <c r="G66" s="139"/>
      <c r="H66" s="138"/>
      <c r="I66" s="170"/>
      <c r="J66" s="171"/>
    </row>
    <row r="67" spans="1:10" s="108" customFormat="1" ht="27" hidden="1">
      <c r="A67" s="145" t="s">
        <v>386</v>
      </c>
      <c r="B67" s="38" t="s">
        <v>267</v>
      </c>
      <c r="C67" s="130"/>
      <c r="D67" s="130"/>
      <c r="E67" s="139"/>
      <c r="F67" s="139"/>
      <c r="G67" s="139"/>
      <c r="H67" s="138"/>
      <c r="I67" s="170"/>
      <c r="J67" s="171"/>
    </row>
    <row r="68" spans="1:10" s="108" customFormat="1" ht="27" hidden="1">
      <c r="A68" s="164" t="s">
        <v>387</v>
      </c>
      <c r="B68" s="38" t="s">
        <v>269</v>
      </c>
      <c r="C68" s="130"/>
      <c r="D68" s="130"/>
      <c r="E68" s="139"/>
      <c r="F68" s="139"/>
      <c r="G68" s="139"/>
      <c r="H68" s="138"/>
      <c r="I68" s="170"/>
      <c r="J68" s="171"/>
    </row>
    <row r="69" spans="1:10" s="108" customFormat="1" ht="25.5" hidden="1">
      <c r="A69" s="146" t="s">
        <v>197</v>
      </c>
      <c r="B69" s="38" t="s">
        <v>269</v>
      </c>
      <c r="C69" s="130" t="s">
        <v>255</v>
      </c>
      <c r="D69" s="130"/>
      <c r="E69" s="139"/>
      <c r="F69" s="139"/>
      <c r="G69" s="139"/>
      <c r="H69" s="138"/>
      <c r="I69" s="170"/>
      <c r="J69" s="171"/>
    </row>
    <row r="70" spans="1:10" s="108" customFormat="1" hidden="1">
      <c r="A70" s="98" t="s">
        <v>131</v>
      </c>
      <c r="B70" s="38" t="s">
        <v>269</v>
      </c>
      <c r="C70" s="130" t="s">
        <v>255</v>
      </c>
      <c r="D70" s="130" t="s">
        <v>132</v>
      </c>
      <c r="E70" s="139"/>
      <c r="F70" s="139"/>
      <c r="G70" s="139"/>
      <c r="H70" s="138"/>
      <c r="I70" s="170"/>
      <c r="J70" s="171"/>
    </row>
    <row r="71" spans="1:10" s="108" customFormat="1" ht="63.75">
      <c r="A71" s="162" t="s">
        <v>388</v>
      </c>
      <c r="B71" s="90" t="s">
        <v>271</v>
      </c>
      <c r="C71" s="163"/>
      <c r="D71" s="174"/>
      <c r="E71" s="128">
        <f>E72</f>
        <v>27.6</v>
      </c>
      <c r="F71" s="128">
        <f t="shared" ref="F71:G71" si="21">F72</f>
        <v>17.600000000000001</v>
      </c>
      <c r="G71" s="128">
        <f t="shared" si="21"/>
        <v>11.2</v>
      </c>
      <c r="H71" s="138">
        <f>пр.7!G118</f>
        <v>27.6</v>
      </c>
      <c r="I71" s="138">
        <f>пр.7!H118</f>
        <v>17.600000000000001</v>
      </c>
      <c r="J71" s="138">
        <f>пр.7!I118</f>
        <v>11.2</v>
      </c>
    </row>
    <row r="72" spans="1:10" s="108" customFormat="1">
      <c r="A72" s="129" t="s">
        <v>366</v>
      </c>
      <c r="B72" s="38" t="s">
        <v>272</v>
      </c>
      <c r="C72" s="130"/>
      <c r="D72" s="175"/>
      <c r="E72" s="131">
        <f>E73</f>
        <v>27.6</v>
      </c>
      <c r="F72" s="131">
        <f t="shared" ref="F72:G72" si="22">F73</f>
        <v>17.600000000000001</v>
      </c>
      <c r="G72" s="131">
        <f t="shared" si="22"/>
        <v>11.2</v>
      </c>
      <c r="H72" s="138"/>
      <c r="I72" s="170"/>
      <c r="J72" s="171"/>
    </row>
    <row r="73" spans="1:10" s="108" customFormat="1" ht="39.75">
      <c r="A73" s="145" t="s">
        <v>389</v>
      </c>
      <c r="B73" s="38" t="s">
        <v>274</v>
      </c>
      <c r="C73" s="130"/>
      <c r="D73" s="175"/>
      <c r="E73" s="131">
        <f>E74</f>
        <v>27.6</v>
      </c>
      <c r="F73" s="131">
        <f t="shared" ref="F73:G73" si="23">F74</f>
        <v>17.600000000000001</v>
      </c>
      <c r="G73" s="131">
        <f t="shared" si="23"/>
        <v>11.2</v>
      </c>
      <c r="H73" s="138"/>
      <c r="I73" s="170"/>
      <c r="J73" s="171"/>
    </row>
    <row r="74" spans="1:10" s="108" customFormat="1" ht="39.75">
      <c r="A74" s="164" t="s">
        <v>275</v>
      </c>
      <c r="B74" s="38" t="s">
        <v>276</v>
      </c>
      <c r="C74" s="130"/>
      <c r="D74" s="175"/>
      <c r="E74" s="131">
        <f>E75</f>
        <v>27.6</v>
      </c>
      <c r="F74" s="131">
        <f t="shared" ref="F74:G74" si="24">F75</f>
        <v>17.600000000000001</v>
      </c>
      <c r="G74" s="131">
        <f t="shared" si="24"/>
        <v>11.2</v>
      </c>
      <c r="H74" s="138"/>
      <c r="I74" s="170"/>
      <c r="J74" s="171"/>
    </row>
    <row r="75" spans="1:10" s="108" customFormat="1" ht="25.5">
      <c r="A75" s="146" t="s">
        <v>197</v>
      </c>
      <c r="B75" s="38" t="s">
        <v>276</v>
      </c>
      <c r="C75" s="130" t="s">
        <v>255</v>
      </c>
      <c r="D75" s="175"/>
      <c r="E75" s="131">
        <f>E76</f>
        <v>27.6</v>
      </c>
      <c r="F75" s="131">
        <f t="shared" ref="F75:G75" si="25">F76</f>
        <v>17.600000000000001</v>
      </c>
      <c r="G75" s="131">
        <f t="shared" si="25"/>
        <v>11.2</v>
      </c>
      <c r="H75" s="138"/>
      <c r="I75" s="170"/>
      <c r="J75" s="171"/>
    </row>
    <row r="76" spans="1:10" s="108" customFormat="1">
      <c r="A76" s="98" t="s">
        <v>131</v>
      </c>
      <c r="B76" s="38" t="s">
        <v>276</v>
      </c>
      <c r="C76" s="130" t="s">
        <v>255</v>
      </c>
      <c r="D76" s="175" t="s">
        <v>132</v>
      </c>
      <c r="E76" s="131">
        <f>пр.7!G122</f>
        <v>27.6</v>
      </c>
      <c r="F76" s="131">
        <f>пр.7!H122</f>
        <v>17.600000000000001</v>
      </c>
      <c r="G76" s="131">
        <f>пр.7!I122</f>
        <v>11.2</v>
      </c>
      <c r="H76" s="138"/>
      <c r="I76" s="170"/>
      <c r="J76" s="171"/>
    </row>
    <row r="77" spans="1:10" s="108" customFormat="1" ht="63.75">
      <c r="A77" s="162" t="s">
        <v>390</v>
      </c>
      <c r="B77" s="148" t="s">
        <v>316</v>
      </c>
      <c r="C77" s="163"/>
      <c r="D77" s="163"/>
      <c r="E77" s="128">
        <f>E78</f>
        <v>773.7</v>
      </c>
      <c r="F77" s="128">
        <f t="shared" ref="F77:G77" si="26">F78</f>
        <v>480</v>
      </c>
      <c r="G77" s="128">
        <f t="shared" si="26"/>
        <v>383.6</v>
      </c>
      <c r="H77" s="138">
        <f>пр.7!G128</f>
        <v>773.7</v>
      </c>
      <c r="I77" s="138">
        <f>пр.7!H128</f>
        <v>480</v>
      </c>
      <c r="J77" s="138">
        <f>пр.7!I128</f>
        <v>383.6</v>
      </c>
    </row>
    <row r="78" spans="1:10" s="108" customFormat="1">
      <c r="A78" s="129" t="s">
        <v>366</v>
      </c>
      <c r="B78" s="144" t="s">
        <v>317</v>
      </c>
      <c r="C78" s="130"/>
      <c r="D78" s="130"/>
      <c r="E78" s="131">
        <f>E80+E83+E85</f>
        <v>773.7</v>
      </c>
      <c r="F78" s="131">
        <f t="shared" ref="F78:G78" si="27">F80+F83</f>
        <v>480</v>
      </c>
      <c r="G78" s="131">
        <f t="shared" si="27"/>
        <v>383.6</v>
      </c>
      <c r="H78" s="138"/>
      <c r="I78" s="170"/>
      <c r="J78" s="171"/>
    </row>
    <row r="79" spans="1:10" s="108" customFormat="1" ht="45.75" customHeight="1">
      <c r="A79" s="176" t="s">
        <v>391</v>
      </c>
      <c r="B79" s="144" t="s">
        <v>319</v>
      </c>
      <c r="C79" s="130"/>
      <c r="D79" s="130"/>
      <c r="E79" s="131">
        <f>E80</f>
        <v>80</v>
      </c>
      <c r="F79" s="131">
        <f t="shared" ref="F79:G79" si="28">F80</f>
        <v>80</v>
      </c>
      <c r="G79" s="131">
        <f t="shared" si="28"/>
        <v>80</v>
      </c>
      <c r="H79" s="138"/>
      <c r="I79" s="170"/>
      <c r="J79" s="171"/>
    </row>
    <row r="80" spans="1:10" s="108" customFormat="1" ht="52.5">
      <c r="A80" s="177" t="s">
        <v>320</v>
      </c>
      <c r="B80" s="144" t="s">
        <v>321</v>
      </c>
      <c r="C80" s="130"/>
      <c r="D80" s="130"/>
      <c r="E80" s="131">
        <f>E81</f>
        <v>80</v>
      </c>
      <c r="F80" s="131">
        <f t="shared" ref="F80:G80" si="29">F81</f>
        <v>80</v>
      </c>
      <c r="G80" s="131">
        <f t="shared" si="29"/>
        <v>80</v>
      </c>
      <c r="H80" s="138"/>
      <c r="I80" s="170"/>
      <c r="J80" s="171"/>
    </row>
    <row r="81" spans="1:10" s="108" customFormat="1" ht="25.5">
      <c r="A81" s="146" t="s">
        <v>197</v>
      </c>
      <c r="B81" s="144" t="s">
        <v>321</v>
      </c>
      <c r="C81" s="130" t="s">
        <v>255</v>
      </c>
      <c r="D81" s="500" t="s">
        <v>134</v>
      </c>
      <c r="E81" s="178">
        <f>пр.7!G132</f>
        <v>80</v>
      </c>
      <c r="F81" s="178">
        <f>пр.7!H132</f>
        <v>80</v>
      </c>
      <c r="G81" s="178">
        <f>пр.7!I132</f>
        <v>80</v>
      </c>
      <c r="H81" s="138"/>
      <c r="I81" s="170"/>
      <c r="J81" s="171"/>
    </row>
    <row r="82" spans="1:10" s="108" customFormat="1" hidden="1">
      <c r="A82" s="98" t="s">
        <v>133</v>
      </c>
      <c r="B82" s="144" t="s">
        <v>321</v>
      </c>
      <c r="C82" s="130" t="s">
        <v>255</v>
      </c>
      <c r="D82" s="130" t="s">
        <v>134</v>
      </c>
      <c r="E82" s="131">
        <v>100</v>
      </c>
      <c r="F82" s="131">
        <v>100</v>
      </c>
      <c r="G82" s="131">
        <v>100</v>
      </c>
      <c r="H82" s="138"/>
      <c r="I82" s="170"/>
      <c r="J82" s="171"/>
    </row>
    <row r="83" spans="1:10" s="108" customFormat="1" ht="39.75">
      <c r="A83" s="98" t="s">
        <v>392</v>
      </c>
      <c r="B83" s="144" t="s">
        <v>393</v>
      </c>
      <c r="C83" s="130"/>
      <c r="D83" s="130"/>
      <c r="E83" s="131">
        <f>E84</f>
        <v>693.7</v>
      </c>
      <c r="F83" s="131">
        <f t="shared" ref="F83:G83" si="30">F84</f>
        <v>400</v>
      </c>
      <c r="G83" s="131">
        <f t="shared" si="30"/>
        <v>303.60000000000002</v>
      </c>
      <c r="H83" s="138"/>
      <c r="I83" s="170"/>
      <c r="J83" s="171"/>
    </row>
    <row r="84" spans="1:10" s="108" customFormat="1" ht="25.5">
      <c r="A84" s="146" t="s">
        <v>197</v>
      </c>
      <c r="B84" s="144" t="s">
        <v>393</v>
      </c>
      <c r="C84" s="130" t="s">
        <v>255</v>
      </c>
      <c r="D84" s="500" t="s">
        <v>134</v>
      </c>
      <c r="E84" s="131">
        <f>пр.7!G134</f>
        <v>693.7</v>
      </c>
      <c r="F84" s="131">
        <f>пр.7!H134</f>
        <v>400</v>
      </c>
      <c r="G84" s="131">
        <f>пр.7!I134</f>
        <v>303.60000000000002</v>
      </c>
      <c r="H84" s="138"/>
      <c r="I84" s="170"/>
      <c r="J84" s="171"/>
    </row>
    <row r="85" spans="1:10" s="108" customFormat="1" hidden="1">
      <c r="A85" s="146"/>
      <c r="B85" s="144"/>
      <c r="C85" s="130"/>
      <c r="D85" s="130"/>
      <c r="E85" s="131"/>
      <c r="F85" s="131"/>
      <c r="G85" s="131"/>
      <c r="H85" s="138"/>
      <c r="I85" s="170"/>
      <c r="J85" s="171"/>
    </row>
    <row r="86" spans="1:10" s="108" customFormat="1" hidden="1">
      <c r="A86" s="146"/>
      <c r="B86" s="144"/>
      <c r="C86" s="500"/>
      <c r="D86" s="500"/>
      <c r="E86" s="139"/>
      <c r="F86" s="139"/>
      <c r="G86" s="139"/>
      <c r="H86" s="138"/>
      <c r="I86" s="170"/>
      <c r="J86" s="171"/>
    </row>
    <row r="87" spans="1:10" s="108" customFormat="1" ht="25.5" hidden="1">
      <c r="A87" s="146" t="s">
        <v>197</v>
      </c>
      <c r="B87" s="144"/>
      <c r="C87" s="179" t="s">
        <v>255</v>
      </c>
      <c r="D87" s="130"/>
      <c r="E87" s="139"/>
      <c r="F87" s="139"/>
      <c r="G87" s="139"/>
      <c r="H87" s="138"/>
      <c r="I87" s="170"/>
      <c r="J87" s="171"/>
    </row>
    <row r="88" spans="1:10" s="108" customFormat="1" hidden="1">
      <c r="A88" s="146" t="s">
        <v>133</v>
      </c>
      <c r="B88" s="144" t="s">
        <v>325</v>
      </c>
      <c r="C88" s="179" t="s">
        <v>255</v>
      </c>
      <c r="D88" s="130" t="s">
        <v>134</v>
      </c>
      <c r="E88" s="139"/>
      <c r="F88" s="139"/>
      <c r="G88" s="139"/>
      <c r="H88" s="138"/>
      <c r="I88" s="170"/>
      <c r="J88" s="171"/>
    </row>
    <row r="89" spans="1:10" s="108" customFormat="1" ht="39.75">
      <c r="A89" s="141" t="s">
        <v>394</v>
      </c>
      <c r="B89" s="45" t="s">
        <v>330</v>
      </c>
      <c r="C89" s="130"/>
      <c r="D89" s="130"/>
      <c r="E89" s="133">
        <f>E90+E95</f>
        <v>5134.3</v>
      </c>
      <c r="F89" s="133">
        <f t="shared" ref="F89:G89" si="31">F90</f>
        <v>3030.5</v>
      </c>
      <c r="G89" s="133">
        <f t="shared" si="31"/>
        <v>3030.5</v>
      </c>
      <c r="H89" s="138"/>
      <c r="I89" s="170"/>
      <c r="J89" s="171"/>
    </row>
    <row r="90" spans="1:10" s="108" customFormat="1">
      <c r="A90" s="129" t="s">
        <v>366</v>
      </c>
      <c r="B90" s="38" t="s">
        <v>331</v>
      </c>
      <c r="C90" s="130"/>
      <c r="D90" s="130"/>
      <c r="E90" s="131">
        <f>E91</f>
        <v>3030.5</v>
      </c>
      <c r="F90" s="131">
        <f t="shared" ref="F90:G90" si="32">F91</f>
        <v>3030.5</v>
      </c>
      <c r="G90" s="131">
        <f t="shared" si="32"/>
        <v>3030.5</v>
      </c>
      <c r="H90" s="138"/>
      <c r="I90" s="170"/>
      <c r="J90" s="171"/>
    </row>
    <row r="91" spans="1:10" s="108" customFormat="1" ht="39.75">
      <c r="A91" s="145" t="s">
        <v>395</v>
      </c>
      <c r="B91" s="38" t="s">
        <v>333</v>
      </c>
      <c r="C91" s="130"/>
      <c r="D91" s="130"/>
      <c r="E91" s="131">
        <f>E92</f>
        <v>3030.5</v>
      </c>
      <c r="F91" s="131">
        <f t="shared" ref="F91:G91" si="33">F92</f>
        <v>3030.5</v>
      </c>
      <c r="G91" s="131">
        <f t="shared" si="33"/>
        <v>3030.5</v>
      </c>
      <c r="H91" s="138"/>
      <c r="I91" s="170"/>
      <c r="J91" s="171"/>
    </row>
    <row r="92" spans="1:10" s="108" customFormat="1" ht="27">
      <c r="A92" s="164" t="s">
        <v>396</v>
      </c>
      <c r="B92" s="38" t="s">
        <v>397</v>
      </c>
      <c r="C92" s="130"/>
      <c r="D92" s="130"/>
      <c r="E92" s="131">
        <f>E93</f>
        <v>3030.5</v>
      </c>
      <c r="F92" s="131">
        <f t="shared" ref="F92:G92" si="34">F93</f>
        <v>3030.5</v>
      </c>
      <c r="G92" s="131">
        <f t="shared" si="34"/>
        <v>3030.5</v>
      </c>
      <c r="H92" s="138"/>
      <c r="I92" s="170"/>
      <c r="J92" s="171"/>
    </row>
    <row r="93" spans="1:10" s="108" customFormat="1" ht="27">
      <c r="A93" s="145" t="s">
        <v>335</v>
      </c>
      <c r="B93" s="38" t="s">
        <v>397</v>
      </c>
      <c r="C93" s="130" t="s">
        <v>336</v>
      </c>
      <c r="D93" s="130"/>
      <c r="E93" s="178">
        <f>E94</f>
        <v>3030.5</v>
      </c>
      <c r="F93" s="178">
        <f t="shared" ref="F93:G93" si="35">F94</f>
        <v>3030.5</v>
      </c>
      <c r="G93" s="178">
        <f t="shared" si="35"/>
        <v>3030.5</v>
      </c>
      <c r="H93" s="138"/>
      <c r="I93" s="170"/>
      <c r="J93" s="171"/>
    </row>
    <row r="94" spans="1:10" s="108" customFormat="1">
      <c r="A94" s="98" t="s">
        <v>137</v>
      </c>
      <c r="B94" s="38" t="s">
        <v>397</v>
      </c>
      <c r="C94" s="130" t="s">
        <v>336</v>
      </c>
      <c r="D94" s="130" t="s">
        <v>138</v>
      </c>
      <c r="E94" s="131">
        <f>пр.7!G143</f>
        <v>3030.5</v>
      </c>
      <c r="F94" s="131">
        <f>пр.7!H143</f>
        <v>3030.5</v>
      </c>
      <c r="G94" s="131">
        <f>пр.7!I143</f>
        <v>3030.5</v>
      </c>
      <c r="H94" s="138"/>
      <c r="I94" s="170"/>
      <c r="J94" s="171"/>
    </row>
    <row r="95" spans="1:10" s="108" customFormat="1" ht="76.5">
      <c r="A95" s="180" t="s">
        <v>398</v>
      </c>
      <c r="B95" s="38" t="s">
        <v>338</v>
      </c>
      <c r="C95" s="130"/>
      <c r="D95" s="130"/>
      <c r="E95" s="131">
        <f>E96</f>
        <v>2103.8000000000002</v>
      </c>
      <c r="F95" s="131"/>
      <c r="G95" s="131"/>
      <c r="H95" s="138"/>
      <c r="I95" s="170"/>
      <c r="J95" s="171"/>
    </row>
    <row r="96" spans="1:10" s="108" customFormat="1" ht="27">
      <c r="A96" s="98" t="s">
        <v>335</v>
      </c>
      <c r="B96" s="38" t="s">
        <v>338</v>
      </c>
      <c r="C96" s="130" t="s">
        <v>336</v>
      </c>
      <c r="D96" s="130" t="s">
        <v>138</v>
      </c>
      <c r="E96" s="131">
        <v>2103.8000000000002</v>
      </c>
      <c r="F96" s="131"/>
      <c r="G96" s="131"/>
      <c r="H96" s="138"/>
      <c r="I96" s="170"/>
      <c r="J96" s="171"/>
    </row>
    <row r="97" spans="1:11" s="108" customFormat="1" ht="0.75" hidden="1" customHeight="1">
      <c r="A97" s="141" t="s">
        <v>399</v>
      </c>
      <c r="B97" s="45" t="s">
        <v>350</v>
      </c>
      <c r="C97" s="130"/>
      <c r="D97" s="130"/>
      <c r="E97" s="143">
        <v>658.5</v>
      </c>
      <c r="F97" s="143">
        <v>667.3</v>
      </c>
      <c r="G97" s="143">
        <v>676.2</v>
      </c>
      <c r="H97" s="138"/>
      <c r="I97" s="170"/>
      <c r="J97" s="171"/>
    </row>
    <row r="98" spans="1:11" s="109" customFormat="1" ht="0.75" customHeight="1">
      <c r="A98" s="181" t="s">
        <v>400</v>
      </c>
      <c r="B98" s="182" t="s">
        <v>401</v>
      </c>
      <c r="C98" s="155"/>
      <c r="D98" s="155"/>
      <c r="E98" s="183">
        <v>3296.5</v>
      </c>
      <c r="F98" s="156">
        <v>0</v>
      </c>
      <c r="G98" s="156">
        <v>0</v>
      </c>
      <c r="H98" s="184" t="s">
        <v>402</v>
      </c>
      <c r="I98" s="215"/>
      <c r="J98" s="216"/>
    </row>
    <row r="99" spans="1:11" s="109" customFormat="1" ht="27" hidden="1">
      <c r="A99" s="181" t="s">
        <v>403</v>
      </c>
      <c r="B99" s="182" t="s">
        <v>401</v>
      </c>
      <c r="C99" s="155" t="s">
        <v>336</v>
      </c>
      <c r="D99" s="155"/>
      <c r="E99" s="156">
        <v>3296.5</v>
      </c>
      <c r="F99" s="156">
        <v>0</v>
      </c>
      <c r="G99" s="156">
        <v>0</v>
      </c>
      <c r="H99" s="184" t="s">
        <v>402</v>
      </c>
      <c r="I99" s="215"/>
      <c r="J99" s="216"/>
    </row>
    <row r="100" spans="1:11" s="109" customFormat="1" hidden="1">
      <c r="A100" s="158" t="s">
        <v>137</v>
      </c>
      <c r="B100" s="182" t="s">
        <v>401</v>
      </c>
      <c r="C100" s="155" t="s">
        <v>336</v>
      </c>
      <c r="D100" s="155" t="s">
        <v>138</v>
      </c>
      <c r="E100" s="156">
        <v>3296.5</v>
      </c>
      <c r="F100" s="156">
        <v>0</v>
      </c>
      <c r="G100" s="156">
        <v>0</v>
      </c>
      <c r="H100" s="184" t="s">
        <v>402</v>
      </c>
      <c r="I100" s="215"/>
      <c r="J100" s="216"/>
    </row>
    <row r="101" spans="1:11" s="108" customFormat="1" ht="42" customHeight="1">
      <c r="A101" s="85" t="s">
        <v>399</v>
      </c>
      <c r="B101" s="45" t="s">
        <v>350</v>
      </c>
      <c r="C101" s="130"/>
      <c r="D101" s="130"/>
      <c r="E101" s="133">
        <f>E102</f>
        <v>749.8</v>
      </c>
      <c r="F101" s="133">
        <f t="shared" ref="F101:G101" si="36">F102</f>
        <v>749.8</v>
      </c>
      <c r="G101" s="133">
        <f t="shared" si="36"/>
        <v>749.8</v>
      </c>
      <c r="H101" s="138"/>
      <c r="I101" s="170"/>
      <c r="J101" s="171"/>
    </row>
    <row r="102" spans="1:11" s="108" customFormat="1">
      <c r="A102" s="129" t="s">
        <v>366</v>
      </c>
      <c r="B102" s="38" t="s">
        <v>351</v>
      </c>
      <c r="C102" s="130"/>
      <c r="D102" s="130"/>
      <c r="E102" s="131">
        <f>E103</f>
        <v>749.8</v>
      </c>
      <c r="F102" s="131">
        <f t="shared" ref="F102:G102" si="37">F103</f>
        <v>749.8</v>
      </c>
      <c r="G102" s="131">
        <f t="shared" si="37"/>
        <v>749.8</v>
      </c>
      <c r="H102" s="138"/>
      <c r="I102" s="170"/>
      <c r="J102" s="171"/>
    </row>
    <row r="103" spans="1:11" s="108" customFormat="1" ht="27">
      <c r="A103" s="145" t="s">
        <v>404</v>
      </c>
      <c r="B103" s="38" t="s">
        <v>353</v>
      </c>
      <c r="C103" s="130"/>
      <c r="D103" s="130"/>
      <c r="E103" s="131">
        <f>E104</f>
        <v>749.8</v>
      </c>
      <c r="F103" s="131">
        <f t="shared" ref="F103:G103" si="38">F104</f>
        <v>749.8</v>
      </c>
      <c r="G103" s="131">
        <f t="shared" si="38"/>
        <v>749.8</v>
      </c>
      <c r="H103" s="138"/>
      <c r="I103" s="170"/>
      <c r="J103" s="171"/>
    </row>
    <row r="104" spans="1:11" s="109" customFormat="1" ht="34.5" customHeight="1">
      <c r="A104" s="164" t="s">
        <v>405</v>
      </c>
      <c r="B104" s="38" t="s">
        <v>406</v>
      </c>
      <c r="C104" s="130"/>
      <c r="D104" s="185"/>
      <c r="E104" s="131">
        <f>E105</f>
        <v>749.8</v>
      </c>
      <c r="F104" s="131">
        <f t="shared" ref="F104:G104" si="39">F105</f>
        <v>749.8</v>
      </c>
      <c r="G104" s="131">
        <f t="shared" si="39"/>
        <v>749.8</v>
      </c>
      <c r="H104" s="138"/>
      <c r="I104" s="170"/>
      <c r="J104" s="171"/>
      <c r="K104" s="108"/>
    </row>
    <row r="105" spans="1:11" s="108" customFormat="1" ht="27">
      <c r="A105" s="145" t="s">
        <v>335</v>
      </c>
      <c r="B105" s="38" t="s">
        <v>406</v>
      </c>
      <c r="C105" s="130" t="s">
        <v>336</v>
      </c>
      <c r="D105" s="185"/>
      <c r="E105" s="178">
        <f>E106</f>
        <v>749.8</v>
      </c>
      <c r="F105" s="178">
        <f t="shared" ref="F105:G105" si="40">F106</f>
        <v>749.8</v>
      </c>
      <c r="G105" s="178">
        <f t="shared" si="40"/>
        <v>749.8</v>
      </c>
      <c r="H105" s="138"/>
      <c r="I105" s="170"/>
      <c r="J105" s="171"/>
    </row>
    <row r="106" spans="1:11" s="106" customFormat="1">
      <c r="A106" s="98" t="s">
        <v>145</v>
      </c>
      <c r="B106" s="38" t="s">
        <v>406</v>
      </c>
      <c r="C106" s="130" t="s">
        <v>336</v>
      </c>
      <c r="D106" s="130" t="s">
        <v>146</v>
      </c>
      <c r="E106" s="131">
        <f>пр.7!G159</f>
        <v>749.8</v>
      </c>
      <c r="F106" s="131">
        <f>пр.7!H159</f>
        <v>749.8</v>
      </c>
      <c r="G106" s="131">
        <f>пр.7!I159</f>
        <v>749.8</v>
      </c>
      <c r="H106" s="138"/>
      <c r="I106" s="170"/>
      <c r="J106" s="171"/>
      <c r="K106" s="108"/>
    </row>
    <row r="107" spans="1:11" s="108" customFormat="1" ht="47.25">
      <c r="A107" s="186" t="s">
        <v>407</v>
      </c>
      <c r="B107" s="187" t="s">
        <v>164</v>
      </c>
      <c r="C107" s="188"/>
      <c r="D107" s="188"/>
      <c r="E107" s="128">
        <f>E108+E113</f>
        <v>12093.8</v>
      </c>
      <c r="F107" s="128">
        <f t="shared" ref="F107:G107" si="41">F108+F113</f>
        <v>8654.1</v>
      </c>
      <c r="G107" s="128">
        <f t="shared" si="41"/>
        <v>7892.8</v>
      </c>
      <c r="H107" s="138"/>
      <c r="I107" s="170"/>
      <c r="J107" s="171"/>
    </row>
    <row r="108" spans="1:11" s="108" customFormat="1" ht="38.25">
      <c r="A108" s="189" t="s">
        <v>173</v>
      </c>
      <c r="B108" s="190" t="s">
        <v>174</v>
      </c>
      <c r="C108" s="191"/>
      <c r="D108" s="192"/>
      <c r="E108" s="193">
        <f>E109</f>
        <v>3100</v>
      </c>
      <c r="F108" s="193">
        <f t="shared" ref="F108:G108" si="42">F109</f>
        <v>2500</v>
      </c>
      <c r="G108" s="193">
        <f t="shared" si="42"/>
        <v>2000</v>
      </c>
      <c r="H108" s="138"/>
      <c r="I108" s="170"/>
      <c r="J108" s="171"/>
    </row>
    <row r="109" spans="1:11" s="108" customFormat="1">
      <c r="A109" s="194" t="s">
        <v>167</v>
      </c>
      <c r="B109" s="195" t="s">
        <v>175</v>
      </c>
      <c r="C109" s="175"/>
      <c r="D109" s="192"/>
      <c r="E109" s="196">
        <f>E110</f>
        <v>3100</v>
      </c>
      <c r="F109" s="196">
        <f t="shared" ref="F109:G109" si="43">F110</f>
        <v>2500</v>
      </c>
      <c r="G109" s="196">
        <f t="shared" si="43"/>
        <v>2000</v>
      </c>
      <c r="H109" s="138"/>
      <c r="I109" s="170"/>
      <c r="J109" s="171"/>
    </row>
    <row r="110" spans="1:11" s="108" customFormat="1">
      <c r="A110" s="197" t="s">
        <v>169</v>
      </c>
      <c r="B110" s="195" t="s">
        <v>176</v>
      </c>
      <c r="C110" s="175"/>
      <c r="D110" s="192"/>
      <c r="E110" s="196">
        <f>E111</f>
        <v>3100</v>
      </c>
      <c r="F110" s="196">
        <f t="shared" ref="F110:G110" si="44">F111</f>
        <v>2500</v>
      </c>
      <c r="G110" s="196">
        <f t="shared" si="44"/>
        <v>2000</v>
      </c>
      <c r="H110" s="138"/>
      <c r="I110" s="170"/>
      <c r="J110" s="171"/>
    </row>
    <row r="111" spans="1:11" s="108" customFormat="1" ht="51">
      <c r="A111" s="135" t="s">
        <v>177</v>
      </c>
      <c r="B111" s="195" t="s">
        <v>176</v>
      </c>
      <c r="C111" s="175" t="s">
        <v>408</v>
      </c>
      <c r="D111" s="175"/>
      <c r="E111" s="196">
        <f>E112</f>
        <v>3100</v>
      </c>
      <c r="F111" s="196">
        <f t="shared" ref="F111:G111" si="45">F112</f>
        <v>2500</v>
      </c>
      <c r="G111" s="196">
        <f t="shared" si="45"/>
        <v>2000</v>
      </c>
      <c r="H111" s="138"/>
      <c r="I111" s="170"/>
      <c r="J111" s="171"/>
    </row>
    <row r="112" spans="1:11" s="108" customFormat="1" ht="38.25">
      <c r="A112" s="198" t="s">
        <v>102</v>
      </c>
      <c r="B112" s="195" t="s">
        <v>176</v>
      </c>
      <c r="C112" s="199" t="s">
        <v>408</v>
      </c>
      <c r="D112" s="199" t="s">
        <v>103</v>
      </c>
      <c r="E112" s="150">
        <f>пр.7!G26</f>
        <v>3100</v>
      </c>
      <c r="F112" s="150">
        <f>пр.7!H26</f>
        <v>2500</v>
      </c>
      <c r="G112" s="150">
        <f>пр.7!I26</f>
        <v>2000</v>
      </c>
      <c r="H112" s="138"/>
      <c r="I112" s="170"/>
      <c r="J112" s="171"/>
    </row>
    <row r="113" spans="1:11" s="108" customFormat="1" ht="25.5">
      <c r="A113" s="189" t="s">
        <v>165</v>
      </c>
      <c r="B113" s="190" t="s">
        <v>166</v>
      </c>
      <c r="C113" s="200"/>
      <c r="D113" s="200"/>
      <c r="E113" s="133">
        <f>E114</f>
        <v>8993.7999999999993</v>
      </c>
      <c r="F113" s="133">
        <f t="shared" ref="F113:G113" si="46">F114</f>
        <v>6154.1</v>
      </c>
      <c r="G113" s="133">
        <f t="shared" si="46"/>
        <v>5892.8</v>
      </c>
      <c r="H113" s="138"/>
      <c r="I113" s="170"/>
      <c r="J113" s="171"/>
    </row>
    <row r="114" spans="1:11" s="108" customFormat="1">
      <c r="A114" s="194" t="s">
        <v>167</v>
      </c>
      <c r="B114" s="195" t="s">
        <v>168</v>
      </c>
      <c r="C114" s="175"/>
      <c r="D114" s="175"/>
      <c r="E114" s="131">
        <f>E116+E118+E120+E119+E125</f>
        <v>8993.7999999999993</v>
      </c>
      <c r="F114" s="131">
        <f t="shared" ref="F114:G114" si="47">F116+F118+F120+F119+F125</f>
        <v>6154.1</v>
      </c>
      <c r="G114" s="131">
        <f t="shared" si="47"/>
        <v>5892.8</v>
      </c>
      <c r="H114" s="138"/>
      <c r="I114" s="170"/>
      <c r="J114" s="171"/>
    </row>
    <row r="115" spans="1:11" s="108" customFormat="1">
      <c r="A115" s="197" t="s">
        <v>169</v>
      </c>
      <c r="B115" s="201" t="s">
        <v>170</v>
      </c>
      <c r="C115" s="175"/>
      <c r="D115" s="175"/>
      <c r="E115" s="133">
        <f>E116+E118</f>
        <v>8608.7999999999993</v>
      </c>
      <c r="F115" s="133">
        <f t="shared" ref="F115:G115" si="48">F116+F118</f>
        <v>5898.1</v>
      </c>
      <c r="G115" s="133">
        <f t="shared" si="48"/>
        <v>5636.8</v>
      </c>
      <c r="H115" s="138"/>
      <c r="I115" s="170"/>
      <c r="J115" s="171"/>
    </row>
    <row r="116" spans="1:11" s="108" customFormat="1" ht="51">
      <c r="A116" s="135" t="s">
        <v>177</v>
      </c>
      <c r="B116" s="201" t="s">
        <v>170</v>
      </c>
      <c r="C116" s="175" t="s">
        <v>408</v>
      </c>
      <c r="D116" s="175"/>
      <c r="E116" s="131">
        <f>пр.7!G31</f>
        <v>7000</v>
      </c>
      <c r="F116" s="131">
        <f>пр.7!H31</f>
        <v>4898.1000000000004</v>
      </c>
      <c r="G116" s="131">
        <f>пр.7!I31</f>
        <v>4836.8</v>
      </c>
      <c r="H116" s="202"/>
      <c r="I116" s="170"/>
      <c r="J116" s="171"/>
    </row>
    <row r="117" spans="1:11" s="108" customFormat="1" ht="39.75">
      <c r="A117" s="98" t="s">
        <v>102</v>
      </c>
      <c r="B117" s="201" t="s">
        <v>170</v>
      </c>
      <c r="C117" s="175"/>
      <c r="D117" s="175" t="s">
        <v>103</v>
      </c>
      <c r="E117" s="131">
        <f>E118</f>
        <v>1608.8</v>
      </c>
      <c r="F117" s="131">
        <f t="shared" ref="F117:G117" si="49">F118</f>
        <v>1000</v>
      </c>
      <c r="G117" s="131">
        <f t="shared" si="49"/>
        <v>800</v>
      </c>
      <c r="H117" s="138"/>
      <c r="I117" s="170"/>
      <c r="J117" s="171"/>
    </row>
    <row r="118" spans="1:11" s="108" customFormat="1" ht="25.5">
      <c r="A118" s="135" t="s">
        <v>197</v>
      </c>
      <c r="B118" s="201" t="s">
        <v>170</v>
      </c>
      <c r="C118" s="175" t="s">
        <v>255</v>
      </c>
      <c r="D118" s="175" t="s">
        <v>103</v>
      </c>
      <c r="E118" s="131">
        <f>пр.7!G32</f>
        <v>1608.8</v>
      </c>
      <c r="F118" s="131">
        <f>пр.7!H32</f>
        <v>1000</v>
      </c>
      <c r="G118" s="131">
        <f>пр.7!I32</f>
        <v>800</v>
      </c>
      <c r="H118" s="138"/>
      <c r="I118" s="170"/>
      <c r="J118" s="171"/>
    </row>
    <row r="119" spans="1:11" s="108" customFormat="1" ht="39.75">
      <c r="A119" s="158" t="s">
        <v>100</v>
      </c>
      <c r="B119" s="203" t="s">
        <v>170</v>
      </c>
      <c r="C119" s="204" t="s">
        <v>255</v>
      </c>
      <c r="D119" s="204" t="s">
        <v>101</v>
      </c>
      <c r="E119" s="205">
        <f>пр.7!G21</f>
        <v>149</v>
      </c>
      <c r="F119" s="205">
        <f>пр.7!H21</f>
        <v>20</v>
      </c>
      <c r="G119" s="205">
        <f>пр.7!I21</f>
        <v>20</v>
      </c>
      <c r="H119" s="138"/>
      <c r="I119" s="170"/>
      <c r="J119" s="171"/>
    </row>
    <row r="120" spans="1:11" s="108" customFormat="1" ht="39.75">
      <c r="A120" s="206" t="s">
        <v>180</v>
      </c>
      <c r="B120" s="201" t="s">
        <v>181</v>
      </c>
      <c r="C120" s="175"/>
      <c r="D120" s="199" t="s">
        <v>105</v>
      </c>
      <c r="E120" s="133">
        <f>E121+E123</f>
        <v>232.5</v>
      </c>
      <c r="F120" s="133">
        <f t="shared" ref="F120:G120" si="50">F121+F123</f>
        <v>232.5</v>
      </c>
      <c r="G120" s="133">
        <f t="shared" si="50"/>
        <v>232.5</v>
      </c>
      <c r="H120" s="138"/>
      <c r="I120" s="170"/>
      <c r="J120" s="171"/>
    </row>
    <row r="121" spans="1:11" s="108" customFormat="1" ht="27">
      <c r="A121" s="207" t="s">
        <v>104</v>
      </c>
      <c r="B121" s="201" t="s">
        <v>181</v>
      </c>
      <c r="C121" s="208">
        <v>500</v>
      </c>
      <c r="D121" s="175"/>
      <c r="E121" s="131">
        <f>E122</f>
        <v>232.5</v>
      </c>
      <c r="F121" s="131">
        <f t="shared" ref="F121:G121" si="51">F122</f>
        <v>232.5</v>
      </c>
      <c r="G121" s="131">
        <f t="shared" si="51"/>
        <v>232.5</v>
      </c>
      <c r="H121" s="209"/>
      <c r="I121" s="217"/>
      <c r="J121" s="218"/>
      <c r="K121" s="219"/>
    </row>
    <row r="122" spans="1:11" s="108" customFormat="1">
      <c r="A122" s="135" t="s">
        <v>182</v>
      </c>
      <c r="B122" s="201" t="s">
        <v>181</v>
      </c>
      <c r="C122" s="175" t="s">
        <v>185</v>
      </c>
      <c r="D122" s="175" t="s">
        <v>105</v>
      </c>
      <c r="E122" s="131">
        <f>пр.7!G38</f>
        <v>232.5</v>
      </c>
      <c r="F122" s="131">
        <f>пр.7!H38</f>
        <v>232.5</v>
      </c>
      <c r="G122" s="131">
        <f>пр.7!I38</f>
        <v>232.5</v>
      </c>
      <c r="H122" s="138"/>
      <c r="I122" s="170"/>
      <c r="J122" s="171"/>
    </row>
    <row r="123" spans="1:11" s="108" customFormat="1" ht="18.75" customHeight="1">
      <c r="A123" s="197" t="s">
        <v>409</v>
      </c>
      <c r="B123" s="201" t="s">
        <v>184</v>
      </c>
      <c r="C123" s="175"/>
      <c r="D123" s="175"/>
      <c r="E123" s="131">
        <f>E124</f>
        <v>0</v>
      </c>
      <c r="F123" s="133">
        <f t="shared" ref="F123:G123" si="52">F124</f>
        <v>0</v>
      </c>
      <c r="G123" s="133">
        <f t="shared" si="52"/>
        <v>0</v>
      </c>
      <c r="H123" s="210"/>
      <c r="I123" s="217"/>
      <c r="J123" s="171"/>
    </row>
    <row r="124" spans="1:11" s="108" customFormat="1">
      <c r="A124" s="135" t="s">
        <v>182</v>
      </c>
      <c r="B124" s="201" t="s">
        <v>184</v>
      </c>
      <c r="C124" s="175" t="s">
        <v>185</v>
      </c>
      <c r="D124" s="175" t="s">
        <v>105</v>
      </c>
      <c r="E124" s="131">
        <f>пр.7!G39</f>
        <v>0</v>
      </c>
      <c r="F124" s="131">
        <f>пр.7!H39</f>
        <v>0</v>
      </c>
      <c r="G124" s="131">
        <f>пр.7!I39</f>
        <v>0</v>
      </c>
      <c r="H124" s="138"/>
      <c r="I124" s="170"/>
      <c r="J124" s="171"/>
    </row>
    <row r="125" spans="1:11" s="108" customFormat="1" ht="51">
      <c r="A125" s="211" t="s">
        <v>195</v>
      </c>
      <c r="B125" s="201" t="s">
        <v>196</v>
      </c>
      <c r="C125" s="175"/>
      <c r="D125" s="175"/>
      <c r="E125" s="133">
        <v>3.5</v>
      </c>
      <c r="F125" s="133">
        <v>3.5</v>
      </c>
      <c r="G125" s="133">
        <v>3.5</v>
      </c>
      <c r="H125" s="138"/>
      <c r="I125" s="170"/>
      <c r="J125" s="171"/>
    </row>
    <row r="126" spans="1:11" s="108" customFormat="1" ht="25.5">
      <c r="A126" s="135" t="s">
        <v>197</v>
      </c>
      <c r="B126" s="201" t="s">
        <v>196</v>
      </c>
      <c r="C126" s="175" t="s">
        <v>255</v>
      </c>
      <c r="D126" s="175"/>
      <c r="E126" s="131">
        <v>3.5</v>
      </c>
      <c r="F126" s="131">
        <v>3.5</v>
      </c>
      <c r="G126" s="131">
        <v>3.5</v>
      </c>
      <c r="H126" s="202"/>
      <c r="I126" s="170"/>
      <c r="J126" s="171"/>
    </row>
    <row r="127" spans="1:11" s="108" customFormat="1">
      <c r="A127" s="207" t="s">
        <v>111</v>
      </c>
      <c r="B127" s="201" t="s">
        <v>196</v>
      </c>
      <c r="C127" s="175" t="s">
        <v>255</v>
      </c>
      <c r="D127" s="175" t="s">
        <v>112</v>
      </c>
      <c r="E127" s="131">
        <f>пр.7!G51</f>
        <v>3.5</v>
      </c>
      <c r="F127" s="131">
        <f>пр.7!H51</f>
        <v>3.5</v>
      </c>
      <c r="G127" s="131">
        <f>пр.7!I51</f>
        <v>3.5</v>
      </c>
      <c r="H127" s="138"/>
      <c r="I127" s="170"/>
      <c r="J127" s="171"/>
    </row>
    <row r="128" spans="1:11" s="108" customFormat="1" ht="47.25">
      <c r="A128" s="21" t="s">
        <v>198</v>
      </c>
      <c r="B128" s="187" t="s">
        <v>199</v>
      </c>
      <c r="C128" s="127"/>
      <c r="D128" s="174"/>
      <c r="E128" s="128">
        <f>E129</f>
        <v>2356.8000000000002</v>
      </c>
      <c r="F128" s="128">
        <f t="shared" ref="F128:G128" si="53">F129</f>
        <v>1307.2</v>
      </c>
      <c r="G128" s="128">
        <f t="shared" si="53"/>
        <v>1306.7</v>
      </c>
      <c r="H128" s="138"/>
      <c r="I128" s="170"/>
      <c r="J128" s="171"/>
    </row>
    <row r="129" spans="1:10" s="108" customFormat="1">
      <c r="A129" s="212" t="s">
        <v>167</v>
      </c>
      <c r="B129" s="213" t="s">
        <v>187</v>
      </c>
      <c r="C129" s="134"/>
      <c r="D129" s="200"/>
      <c r="E129" s="133">
        <f>E130</f>
        <v>2356.8000000000002</v>
      </c>
      <c r="F129" s="133">
        <f t="shared" ref="F129:G131" si="54">F130</f>
        <v>1307.2</v>
      </c>
      <c r="G129" s="133">
        <f t="shared" si="54"/>
        <v>1306.7</v>
      </c>
      <c r="H129" s="138"/>
      <c r="I129" s="170"/>
      <c r="J129" s="171"/>
    </row>
    <row r="130" spans="1:10" s="108" customFormat="1">
      <c r="A130" s="212" t="s">
        <v>167</v>
      </c>
      <c r="B130" s="213" t="s">
        <v>200</v>
      </c>
      <c r="C130" s="134"/>
      <c r="D130" s="200"/>
      <c r="E130" s="133">
        <f>E131+E136+E138+E140+E143+E146+E149+E152</f>
        <v>2356.8000000000002</v>
      </c>
      <c r="F130" s="133">
        <f t="shared" ref="F130" si="55">F131+F136+F138+F140+F143+F146+F149+F152</f>
        <v>1307.2</v>
      </c>
      <c r="G130" s="133">
        <f>G131+G136+G140+G143+G146+G149+G152</f>
        <v>1306.7</v>
      </c>
      <c r="H130" s="138"/>
      <c r="I130" s="170"/>
      <c r="J130" s="171"/>
    </row>
    <row r="131" spans="1:10" s="108" customFormat="1" ht="52.5">
      <c r="A131" s="206" t="s">
        <v>201</v>
      </c>
      <c r="B131" s="213" t="s">
        <v>202</v>
      </c>
      <c r="C131" s="134"/>
      <c r="D131" s="200"/>
      <c r="E131" s="133">
        <f>E132</f>
        <v>96.1</v>
      </c>
      <c r="F131" s="133">
        <f t="shared" si="54"/>
        <v>20</v>
      </c>
      <c r="G131" s="133">
        <f t="shared" si="54"/>
        <v>20</v>
      </c>
      <c r="H131" s="138"/>
      <c r="I131" s="170"/>
      <c r="J131" s="171"/>
    </row>
    <row r="132" spans="1:10" s="108" customFormat="1" ht="25.5">
      <c r="A132" s="135" t="s">
        <v>197</v>
      </c>
      <c r="B132" s="201" t="s">
        <v>202</v>
      </c>
      <c r="C132" s="130" t="s">
        <v>255</v>
      </c>
      <c r="D132" s="130"/>
      <c r="E132" s="133">
        <f>E133</f>
        <v>96.1</v>
      </c>
      <c r="F132" s="133">
        <f t="shared" ref="F132:G132" si="56">F133</f>
        <v>20</v>
      </c>
      <c r="G132" s="133">
        <f t="shared" si="56"/>
        <v>20</v>
      </c>
      <c r="H132" s="138"/>
      <c r="I132" s="170"/>
      <c r="J132" s="171"/>
    </row>
    <row r="133" spans="1:10" s="108" customFormat="1">
      <c r="A133" s="207" t="s">
        <v>111</v>
      </c>
      <c r="B133" s="201" t="s">
        <v>202</v>
      </c>
      <c r="C133" s="130" t="s">
        <v>255</v>
      </c>
      <c r="D133" s="130" t="s">
        <v>112</v>
      </c>
      <c r="E133" s="214">
        <f>пр.7!G52</f>
        <v>96.1</v>
      </c>
      <c r="F133" s="214">
        <f>пр.7!H52</f>
        <v>20</v>
      </c>
      <c r="G133" s="214">
        <f>пр.7!I52</f>
        <v>20</v>
      </c>
      <c r="H133" s="138"/>
      <c r="I133" s="170"/>
      <c r="J133" s="171"/>
    </row>
    <row r="134" spans="1:10" s="108" customFormat="1">
      <c r="A134" s="135" t="s">
        <v>410</v>
      </c>
      <c r="B134" s="201" t="s">
        <v>202</v>
      </c>
      <c r="C134" s="130" t="s">
        <v>107</v>
      </c>
      <c r="D134" s="130"/>
      <c r="E134" s="131">
        <f>E135</f>
        <v>3.5</v>
      </c>
      <c r="F134" s="131">
        <v>0</v>
      </c>
      <c r="G134" s="131">
        <v>0</v>
      </c>
      <c r="H134" s="138"/>
      <c r="I134" s="170"/>
      <c r="J134" s="171"/>
    </row>
    <row r="135" spans="1:10" s="108" customFormat="1">
      <c r="A135" s="207" t="s">
        <v>111</v>
      </c>
      <c r="B135" s="201" t="s">
        <v>202</v>
      </c>
      <c r="C135" s="130" t="s">
        <v>107</v>
      </c>
      <c r="D135" s="130" t="s">
        <v>112</v>
      </c>
      <c r="E135" s="220">
        <v>3.5</v>
      </c>
      <c r="F135" s="221"/>
      <c r="G135" s="220"/>
      <c r="H135" s="138"/>
      <c r="I135" s="170"/>
      <c r="J135" s="171"/>
    </row>
    <row r="136" spans="1:10" s="108" customFormat="1" ht="27">
      <c r="A136" s="222" t="s">
        <v>192</v>
      </c>
      <c r="B136" s="213" t="s">
        <v>411</v>
      </c>
      <c r="C136" s="134" t="s">
        <v>412</v>
      </c>
      <c r="D136" s="130"/>
      <c r="E136" s="223">
        <f>E137</f>
        <v>10</v>
      </c>
      <c r="F136" s="223">
        <f t="shared" ref="F136:G136" si="57">F137</f>
        <v>5</v>
      </c>
      <c r="G136" s="223">
        <f t="shared" si="57"/>
        <v>5</v>
      </c>
      <c r="H136" s="138"/>
      <c r="I136" s="170"/>
      <c r="J136" s="171"/>
    </row>
    <row r="137" spans="1:10" s="108" customFormat="1" ht="27">
      <c r="A137" s="207" t="s">
        <v>192</v>
      </c>
      <c r="B137" s="201" t="s">
        <v>411</v>
      </c>
      <c r="C137" s="130" t="s">
        <v>412</v>
      </c>
      <c r="D137" s="130" t="s">
        <v>110</v>
      </c>
      <c r="E137" s="220">
        <f>пр.7!G45</f>
        <v>10</v>
      </c>
      <c r="F137" s="220">
        <f>пр.7!H45</f>
        <v>5</v>
      </c>
      <c r="G137" s="220">
        <f>пр.7!I45</f>
        <v>5</v>
      </c>
      <c r="H137" s="138"/>
      <c r="I137" s="170"/>
      <c r="J137" s="171"/>
    </row>
    <row r="138" spans="1:10" s="108" customFormat="1">
      <c r="A138" s="222" t="s">
        <v>253</v>
      </c>
      <c r="B138" s="213" t="s">
        <v>413</v>
      </c>
      <c r="C138" s="134" t="s">
        <v>190</v>
      </c>
      <c r="D138" s="134"/>
      <c r="E138" s="223">
        <f>E139</f>
        <v>0</v>
      </c>
      <c r="F138" s="223">
        <f t="shared" ref="F138:G138" si="58">F139</f>
        <v>0</v>
      </c>
      <c r="G138" s="223">
        <f t="shared" si="58"/>
        <v>0</v>
      </c>
      <c r="H138" s="138"/>
      <c r="I138" s="170"/>
      <c r="J138" s="171"/>
    </row>
    <row r="139" spans="1:10" s="108" customFormat="1">
      <c r="A139" s="207" t="s">
        <v>188</v>
      </c>
      <c r="B139" s="201" t="s">
        <v>413</v>
      </c>
      <c r="C139" s="130" t="s">
        <v>190</v>
      </c>
      <c r="D139" s="130" t="s">
        <v>108</v>
      </c>
      <c r="E139" s="220"/>
      <c r="F139" s="221">
        <v>0</v>
      </c>
      <c r="G139" s="220">
        <v>0</v>
      </c>
      <c r="H139" s="138"/>
      <c r="I139" s="170"/>
      <c r="J139" s="171"/>
    </row>
    <row r="140" spans="1:10" s="108" customFormat="1" ht="27">
      <c r="A140" s="224" t="s">
        <v>414</v>
      </c>
      <c r="B140" s="213">
        <v>6890100030</v>
      </c>
      <c r="C140" s="130"/>
      <c r="D140" s="130"/>
      <c r="E140" s="223">
        <f>E141</f>
        <v>11.5</v>
      </c>
      <c r="F140" s="223">
        <f t="shared" ref="F140:G140" si="59">F141</f>
        <v>11</v>
      </c>
      <c r="G140" s="223">
        <f t="shared" si="59"/>
        <v>10.5</v>
      </c>
      <c r="H140" s="138"/>
      <c r="I140" s="170"/>
      <c r="J140" s="171"/>
    </row>
    <row r="141" spans="1:10" s="108" customFormat="1" ht="25.5">
      <c r="A141" s="135" t="s">
        <v>197</v>
      </c>
      <c r="B141" s="201">
        <v>6890100030</v>
      </c>
      <c r="C141" s="130" t="s">
        <v>255</v>
      </c>
      <c r="D141" s="130"/>
      <c r="E141" s="220">
        <f>E142</f>
        <v>11.5</v>
      </c>
      <c r="F141" s="220">
        <f t="shared" ref="F141:G141" si="60">F142</f>
        <v>11</v>
      </c>
      <c r="G141" s="220">
        <f t="shared" si="60"/>
        <v>10.5</v>
      </c>
      <c r="H141" s="138"/>
      <c r="I141" s="170"/>
      <c r="J141" s="171"/>
    </row>
    <row r="142" spans="1:10" s="108" customFormat="1">
      <c r="A142" s="225" t="s">
        <v>129</v>
      </c>
      <c r="B142" s="201">
        <v>6890100030</v>
      </c>
      <c r="C142" s="130" t="s">
        <v>255</v>
      </c>
      <c r="D142" s="130" t="s">
        <v>130</v>
      </c>
      <c r="E142" s="220">
        <f>пр.7!G107</f>
        <v>11.5</v>
      </c>
      <c r="F142" s="220">
        <f>пр.7!H107</f>
        <v>11</v>
      </c>
      <c r="G142" s="220">
        <f>пр.7!I107</f>
        <v>10.5</v>
      </c>
      <c r="H142" s="138"/>
      <c r="I142" s="170"/>
      <c r="J142" s="171"/>
    </row>
    <row r="143" spans="1:10" s="108" customFormat="1" ht="51">
      <c r="A143" s="212" t="s">
        <v>415</v>
      </c>
      <c r="B143" s="190" t="s">
        <v>257</v>
      </c>
      <c r="C143" s="134"/>
      <c r="D143" s="226"/>
      <c r="E143" s="133">
        <f>E144</f>
        <v>897.1</v>
      </c>
      <c r="F143" s="133">
        <f t="shared" ref="F143:G144" si="61">F144</f>
        <v>200</v>
      </c>
      <c r="G143" s="133" t="str">
        <f t="shared" si="61"/>
        <v>200</v>
      </c>
      <c r="H143" s="138"/>
      <c r="I143" s="170"/>
      <c r="J143" s="171"/>
    </row>
    <row r="144" spans="1:10" s="108" customFormat="1" ht="25.5">
      <c r="A144" s="135" t="s">
        <v>197</v>
      </c>
      <c r="B144" s="195" t="s">
        <v>257</v>
      </c>
      <c r="C144" s="130" t="s">
        <v>255</v>
      </c>
      <c r="D144" s="185"/>
      <c r="E144" s="131">
        <f>E145</f>
        <v>897.1</v>
      </c>
      <c r="F144" s="131">
        <f t="shared" si="61"/>
        <v>200</v>
      </c>
      <c r="G144" s="131" t="str">
        <f t="shared" si="61"/>
        <v>200</v>
      </c>
      <c r="H144" s="138"/>
      <c r="I144" s="170"/>
      <c r="J144" s="171"/>
    </row>
    <row r="145" spans="1:10" s="108" customFormat="1">
      <c r="A145" s="225" t="s">
        <v>129</v>
      </c>
      <c r="B145" s="195" t="s">
        <v>257</v>
      </c>
      <c r="C145" s="130" t="s">
        <v>255</v>
      </c>
      <c r="D145" s="185" t="s">
        <v>130</v>
      </c>
      <c r="E145" s="131">
        <f>пр.7!G109</f>
        <v>897.1</v>
      </c>
      <c r="F145" s="131">
        <v>200</v>
      </c>
      <c r="G145" s="506" t="s">
        <v>255</v>
      </c>
      <c r="H145" s="138"/>
      <c r="I145" s="170"/>
      <c r="J145" s="171"/>
    </row>
    <row r="146" spans="1:10" s="108" customFormat="1">
      <c r="A146" s="227" t="s">
        <v>416</v>
      </c>
      <c r="B146" s="190" t="s">
        <v>417</v>
      </c>
      <c r="C146" s="134"/>
      <c r="D146" s="226"/>
      <c r="E146" s="133">
        <f>E147</f>
        <v>84.1</v>
      </c>
      <c r="F146" s="133">
        <f t="shared" ref="F146:G146" si="62">F147</f>
        <v>28</v>
      </c>
      <c r="G146" s="133">
        <f t="shared" si="62"/>
        <v>28</v>
      </c>
      <c r="H146" s="138"/>
      <c r="I146" s="170"/>
      <c r="J146" s="171"/>
    </row>
    <row r="147" spans="1:10" s="108" customFormat="1" ht="25.5">
      <c r="A147" s="135" t="s">
        <v>197</v>
      </c>
      <c r="B147" s="195" t="s">
        <v>417</v>
      </c>
      <c r="C147" s="130" t="s">
        <v>255</v>
      </c>
      <c r="D147" s="185"/>
      <c r="E147" s="131">
        <f>E148</f>
        <v>84.1</v>
      </c>
      <c r="F147" s="131">
        <f t="shared" ref="F147:G147" si="63">F148</f>
        <v>28</v>
      </c>
      <c r="G147" s="131">
        <f t="shared" si="63"/>
        <v>28</v>
      </c>
      <c r="H147" s="138"/>
      <c r="I147" s="170"/>
      <c r="J147" s="171"/>
    </row>
    <row r="148" spans="1:10" s="108" customFormat="1">
      <c r="A148" s="225" t="s">
        <v>129</v>
      </c>
      <c r="B148" s="195" t="s">
        <v>417</v>
      </c>
      <c r="C148" s="130" t="s">
        <v>255</v>
      </c>
      <c r="D148" s="185" t="s">
        <v>130</v>
      </c>
      <c r="E148" s="131">
        <f>пр.7!G111</f>
        <v>84.1</v>
      </c>
      <c r="F148" s="131">
        <f>пр.7!H111</f>
        <v>28</v>
      </c>
      <c r="G148" s="131">
        <f>пр.7!I111</f>
        <v>28</v>
      </c>
      <c r="H148" s="138"/>
      <c r="I148" s="170"/>
      <c r="J148" s="171"/>
    </row>
    <row r="149" spans="1:10" s="108" customFormat="1" ht="25.5">
      <c r="A149" s="228" t="s">
        <v>418</v>
      </c>
      <c r="B149" s="229" t="s">
        <v>341</v>
      </c>
      <c r="C149" s="134"/>
      <c r="D149" s="226"/>
      <c r="E149" s="133">
        <f>E150</f>
        <v>1043.2</v>
      </c>
      <c r="F149" s="133">
        <f t="shared" ref="F149:G149" si="64">F150</f>
        <v>1043.2</v>
      </c>
      <c r="G149" s="133">
        <f t="shared" si="64"/>
        <v>1043.2</v>
      </c>
      <c r="H149" s="138"/>
      <c r="I149" s="170"/>
      <c r="J149" s="171"/>
    </row>
    <row r="150" spans="1:10" s="108" customFormat="1">
      <c r="A150" s="230" t="s">
        <v>342</v>
      </c>
      <c r="B150" s="231" t="s">
        <v>341</v>
      </c>
      <c r="C150" s="130" t="s">
        <v>419</v>
      </c>
      <c r="D150" s="185"/>
      <c r="E150" s="131">
        <f>E151</f>
        <v>1043.2</v>
      </c>
      <c r="F150" s="131">
        <f t="shared" ref="F150:G150" si="65">F151</f>
        <v>1043.2</v>
      </c>
      <c r="G150" s="131">
        <f t="shared" si="65"/>
        <v>1043.2</v>
      </c>
      <c r="H150" s="138"/>
      <c r="I150" s="170"/>
      <c r="J150" s="171"/>
    </row>
    <row r="151" spans="1:10" s="108" customFormat="1">
      <c r="A151" s="232" t="s">
        <v>141</v>
      </c>
      <c r="B151" s="231" t="s">
        <v>341</v>
      </c>
      <c r="C151" s="130" t="s">
        <v>419</v>
      </c>
      <c r="D151" s="185" t="s">
        <v>142</v>
      </c>
      <c r="E151" s="131">
        <f>пр.7!G152</f>
        <v>1043.2</v>
      </c>
      <c r="F151" s="131">
        <f>пр.7!H152</f>
        <v>1043.2</v>
      </c>
      <c r="G151" s="131">
        <f>пр.7!I152</f>
        <v>1043.2</v>
      </c>
      <c r="H151" s="138"/>
      <c r="I151" s="170"/>
      <c r="J151" s="171"/>
    </row>
    <row r="152" spans="1:10" ht="27">
      <c r="A152" s="206" t="s">
        <v>205</v>
      </c>
      <c r="B152" s="213" t="s">
        <v>206</v>
      </c>
      <c r="C152" s="134"/>
      <c r="D152" s="226"/>
      <c r="E152" s="133">
        <f>E153</f>
        <v>214.8</v>
      </c>
      <c r="F152" s="133">
        <f t="shared" ref="F152:G152" si="66">F153</f>
        <v>0</v>
      </c>
      <c r="G152" s="133">
        <f t="shared" si="66"/>
        <v>0</v>
      </c>
    </row>
    <row r="153" spans="1:10" ht="51">
      <c r="A153" s="135" t="s">
        <v>177</v>
      </c>
      <c r="B153" s="201" t="s">
        <v>206</v>
      </c>
      <c r="C153" s="130" t="s">
        <v>408</v>
      </c>
      <c r="D153" s="185"/>
      <c r="E153" s="131">
        <f>E154</f>
        <v>214.8</v>
      </c>
      <c r="F153" s="131">
        <f t="shared" ref="F153:G153" si="67">F154</f>
        <v>0</v>
      </c>
      <c r="G153" s="131">
        <f t="shared" si="67"/>
        <v>0</v>
      </c>
    </row>
    <row r="154" spans="1:10">
      <c r="A154" s="98" t="s">
        <v>115</v>
      </c>
      <c r="B154" s="201" t="s">
        <v>206</v>
      </c>
      <c r="C154" s="130" t="s">
        <v>408</v>
      </c>
      <c r="D154" s="185" t="s">
        <v>116</v>
      </c>
      <c r="E154" s="139">
        <v>214.8</v>
      </c>
      <c r="F154" s="139"/>
      <c r="G154" s="139"/>
    </row>
    <row r="155" spans="1:10">
      <c r="A155" s="227" t="s">
        <v>147</v>
      </c>
      <c r="B155" s="213" t="s">
        <v>420</v>
      </c>
      <c r="C155" s="134"/>
      <c r="D155" s="226"/>
      <c r="E155" s="133">
        <f>E156</f>
        <v>0</v>
      </c>
      <c r="F155" s="133">
        <f t="shared" ref="F155:G155" si="68">F156</f>
        <v>397.6</v>
      </c>
      <c r="G155" s="133">
        <f t="shared" si="68"/>
        <v>772.1</v>
      </c>
    </row>
    <row r="156" spans="1:10">
      <c r="A156" s="98" t="s">
        <v>410</v>
      </c>
      <c r="B156" s="201" t="s">
        <v>420</v>
      </c>
      <c r="C156" s="130" t="s">
        <v>107</v>
      </c>
      <c r="D156" s="185"/>
      <c r="E156" s="131">
        <f>E157</f>
        <v>0</v>
      </c>
      <c r="F156" s="131">
        <f t="shared" ref="F156:G156" si="69">F157</f>
        <v>397.6</v>
      </c>
      <c r="G156" s="131">
        <f t="shared" si="69"/>
        <v>772.1</v>
      </c>
    </row>
    <row r="157" spans="1:10">
      <c r="A157" s="145" t="s">
        <v>147</v>
      </c>
      <c r="B157" s="231" t="s">
        <v>420</v>
      </c>
      <c r="C157" s="130" t="s">
        <v>107</v>
      </c>
      <c r="D157" s="185" t="s">
        <v>149</v>
      </c>
      <c r="E157" s="131"/>
      <c r="F157" s="131">
        <f>пр.7!H163</f>
        <v>397.6</v>
      </c>
      <c r="G157" s="131">
        <f>пр.7!I163</f>
        <v>772.1</v>
      </c>
    </row>
    <row r="158" spans="1:10">
      <c r="A158" s="233" t="s">
        <v>150</v>
      </c>
      <c r="B158" s="234"/>
      <c r="C158" s="234"/>
      <c r="D158" s="234"/>
      <c r="E158" s="235">
        <f>E155+E128+E107+E101+E89+E77+E71+E59+E47+E36+E14</f>
        <v>24767.399999999994</v>
      </c>
      <c r="F158" s="235">
        <f t="shared" ref="F158" si="70">F155+F128+F107+F101+F89+F77+F71+F59+F47+F36+F14</f>
        <v>15905.300000000001</v>
      </c>
      <c r="G158" s="235">
        <f>G155+G128+G107+G101+G89+G77+G71+G59+G47+G36+G14</f>
        <v>16372</v>
      </c>
    </row>
    <row r="159" spans="1:10">
      <c r="A159" s="236"/>
      <c r="B159" s="118"/>
      <c r="C159" s="118"/>
      <c r="D159" s="118"/>
      <c r="E159" s="237"/>
      <c r="F159" s="237"/>
      <c r="G159" s="237"/>
    </row>
    <row r="160" spans="1:10">
      <c r="E160" s="237"/>
      <c r="F160" s="237"/>
      <c r="G160" s="237"/>
    </row>
    <row r="161" spans="5:7">
      <c r="E161" s="238"/>
      <c r="F161" s="238"/>
      <c r="G161" s="239"/>
    </row>
    <row r="162" spans="5:7">
      <c r="E162" s="237"/>
      <c r="F162" s="237"/>
      <c r="G162" s="237"/>
    </row>
    <row r="163" spans="5:7">
      <c r="E163" s="237"/>
      <c r="F163" s="237"/>
      <c r="G163" s="239"/>
    </row>
    <row r="164" spans="5:7">
      <c r="E164" s="240"/>
      <c r="F164" s="241"/>
    </row>
    <row r="165" spans="5:7">
      <c r="E165" s="240"/>
      <c r="F165" s="241"/>
    </row>
    <row r="166" spans="5:7">
      <c r="E166" s="240"/>
      <c r="F166" s="241"/>
    </row>
    <row r="168" spans="5:7">
      <c r="F168" s="112"/>
      <c r="G168" s="112"/>
    </row>
    <row r="169" spans="5:7">
      <c r="E169" s="242"/>
      <c r="F169" s="242"/>
      <c r="G169" s="242"/>
    </row>
  </sheetData>
  <autoFilter ref="A13:WVP160"/>
  <mergeCells count="8">
    <mergeCell ref="F2:G2"/>
    <mergeCell ref="F7:G7"/>
    <mergeCell ref="A10:G10"/>
    <mergeCell ref="E12:G12"/>
    <mergeCell ref="A12:A13"/>
    <mergeCell ref="B12:B13"/>
    <mergeCell ref="C12:C13"/>
    <mergeCell ref="D12:D13"/>
  </mergeCells>
  <pageMargins left="0.62992125984252001" right="0.196850393700787" top="0.39370078740157499" bottom="0.39370078740157499" header="0" footer="0"/>
  <pageSetup paperSize="9" scale="6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WVU168"/>
  <sheetViews>
    <sheetView view="pageBreakPreview" zoomScaleNormal="85" workbookViewId="0">
      <selection sqref="A1:I163"/>
    </sheetView>
  </sheetViews>
  <sheetFormatPr defaultRowHeight="12.75"/>
  <cols>
    <col min="1" max="1" width="48.85546875" style="14" customWidth="1"/>
    <col min="2" max="2" width="6.5703125" style="14" customWidth="1"/>
    <col min="3" max="3" width="4.5703125" style="5" customWidth="1"/>
    <col min="4" max="4" width="4" style="5" customWidth="1"/>
    <col min="5" max="5" width="18.5703125" style="5" customWidth="1"/>
    <col min="6" max="6" width="6.5703125" style="5" customWidth="1"/>
    <col min="7" max="8" width="16.28515625" style="5" customWidth="1"/>
    <col min="9" max="9" width="16.28515625" style="15" customWidth="1"/>
    <col min="10" max="10" width="10.42578125" style="14" hidden="1" customWidth="1"/>
    <col min="11" max="11" width="5.5703125" style="14" hidden="1" customWidth="1"/>
    <col min="12" max="13" width="8.85546875" style="14" hidden="1" customWidth="1"/>
    <col min="14" max="14" width="22.42578125" style="14" customWidth="1"/>
    <col min="15" max="15" width="7" style="14" bestFit="1" customWidth="1"/>
    <col min="16" max="16" width="5.85546875" style="14" customWidth="1"/>
    <col min="17" max="17" width="6.140625" style="14" customWidth="1"/>
    <col min="18" max="256" width="9.140625" style="14"/>
    <col min="257" max="257" width="48.85546875" style="14" customWidth="1"/>
    <col min="258" max="258" width="6.5703125" style="14" customWidth="1"/>
    <col min="259" max="259" width="4.5703125" style="14" customWidth="1"/>
    <col min="260" max="260" width="4" style="14" customWidth="1"/>
    <col min="261" max="261" width="13.28515625" style="14" customWidth="1"/>
    <col min="262" max="262" width="6.5703125" style="14" customWidth="1"/>
    <col min="263" max="265" width="12.42578125" style="14" customWidth="1"/>
    <col min="266" max="269" width="9" style="14" hidden="1" customWidth="1"/>
    <col min="270" max="270" width="22.42578125" style="14" customWidth="1"/>
    <col min="271" max="272" width="5.85546875" style="14" customWidth="1"/>
    <col min="273" max="273" width="6.140625" style="14" customWidth="1"/>
    <col min="274" max="512" width="9.140625" style="14"/>
    <col min="513" max="513" width="48.85546875" style="14" customWidth="1"/>
    <col min="514" max="514" width="6.5703125" style="14" customWidth="1"/>
    <col min="515" max="515" width="4.5703125" style="14" customWidth="1"/>
    <col min="516" max="516" width="4" style="14" customWidth="1"/>
    <col min="517" max="517" width="13.28515625" style="14" customWidth="1"/>
    <col min="518" max="518" width="6.5703125" style="14" customWidth="1"/>
    <col min="519" max="521" width="12.42578125" style="14" customWidth="1"/>
    <col min="522" max="525" width="9" style="14" hidden="1" customWidth="1"/>
    <col min="526" max="526" width="22.42578125" style="14" customWidth="1"/>
    <col min="527" max="528" width="5.85546875" style="14" customWidth="1"/>
    <col min="529" max="529" width="6.140625" style="14" customWidth="1"/>
    <col min="530" max="768" width="9.140625" style="14"/>
    <col min="769" max="769" width="48.85546875" style="14" customWidth="1"/>
    <col min="770" max="770" width="6.5703125" style="14" customWidth="1"/>
    <col min="771" max="771" width="4.5703125" style="14" customWidth="1"/>
    <col min="772" max="772" width="4" style="14" customWidth="1"/>
    <col min="773" max="773" width="13.28515625" style="14" customWidth="1"/>
    <col min="774" max="774" width="6.5703125" style="14" customWidth="1"/>
    <col min="775" max="777" width="12.42578125" style="14" customWidth="1"/>
    <col min="778" max="781" width="9" style="14" hidden="1" customWidth="1"/>
    <col min="782" max="782" width="22.42578125" style="14" customWidth="1"/>
    <col min="783" max="784" width="5.85546875" style="14" customWidth="1"/>
    <col min="785" max="785" width="6.140625" style="14" customWidth="1"/>
    <col min="786" max="1024" width="9.140625" style="14"/>
    <col min="1025" max="1025" width="48.85546875" style="14" customWidth="1"/>
    <col min="1026" max="1026" width="6.5703125" style="14" customWidth="1"/>
    <col min="1027" max="1027" width="4.5703125" style="14" customWidth="1"/>
    <col min="1028" max="1028" width="4" style="14" customWidth="1"/>
    <col min="1029" max="1029" width="13.28515625" style="14" customWidth="1"/>
    <col min="1030" max="1030" width="6.5703125" style="14" customWidth="1"/>
    <col min="1031" max="1033" width="12.42578125" style="14" customWidth="1"/>
    <col min="1034" max="1037" width="9" style="14" hidden="1" customWidth="1"/>
    <col min="1038" max="1038" width="22.42578125" style="14" customWidth="1"/>
    <col min="1039" max="1040" width="5.85546875" style="14" customWidth="1"/>
    <col min="1041" max="1041" width="6.140625" style="14" customWidth="1"/>
    <col min="1042" max="1280" width="9.140625" style="14"/>
    <col min="1281" max="1281" width="48.85546875" style="14" customWidth="1"/>
    <col min="1282" max="1282" width="6.5703125" style="14" customWidth="1"/>
    <col min="1283" max="1283" width="4.5703125" style="14" customWidth="1"/>
    <col min="1284" max="1284" width="4" style="14" customWidth="1"/>
    <col min="1285" max="1285" width="13.28515625" style="14" customWidth="1"/>
    <col min="1286" max="1286" width="6.5703125" style="14" customWidth="1"/>
    <col min="1287" max="1289" width="12.42578125" style="14" customWidth="1"/>
    <col min="1290" max="1293" width="9" style="14" hidden="1" customWidth="1"/>
    <col min="1294" max="1294" width="22.42578125" style="14" customWidth="1"/>
    <col min="1295" max="1296" width="5.85546875" style="14" customWidth="1"/>
    <col min="1297" max="1297" width="6.140625" style="14" customWidth="1"/>
    <col min="1298" max="1536" width="9.140625" style="14"/>
    <col min="1537" max="1537" width="48.85546875" style="14" customWidth="1"/>
    <col min="1538" max="1538" width="6.5703125" style="14" customWidth="1"/>
    <col min="1539" max="1539" width="4.5703125" style="14" customWidth="1"/>
    <col min="1540" max="1540" width="4" style="14" customWidth="1"/>
    <col min="1541" max="1541" width="13.28515625" style="14" customWidth="1"/>
    <col min="1542" max="1542" width="6.5703125" style="14" customWidth="1"/>
    <col min="1543" max="1545" width="12.42578125" style="14" customWidth="1"/>
    <col min="1546" max="1549" width="9" style="14" hidden="1" customWidth="1"/>
    <col min="1550" max="1550" width="22.42578125" style="14" customWidth="1"/>
    <col min="1551" max="1552" width="5.85546875" style="14" customWidth="1"/>
    <col min="1553" max="1553" width="6.140625" style="14" customWidth="1"/>
    <col min="1554" max="1792" width="9.140625" style="14"/>
    <col min="1793" max="1793" width="48.85546875" style="14" customWidth="1"/>
    <col min="1794" max="1794" width="6.5703125" style="14" customWidth="1"/>
    <col min="1795" max="1795" width="4.5703125" style="14" customWidth="1"/>
    <col min="1796" max="1796" width="4" style="14" customWidth="1"/>
    <col min="1797" max="1797" width="13.28515625" style="14" customWidth="1"/>
    <col min="1798" max="1798" width="6.5703125" style="14" customWidth="1"/>
    <col min="1799" max="1801" width="12.42578125" style="14" customWidth="1"/>
    <col min="1802" max="1805" width="9" style="14" hidden="1" customWidth="1"/>
    <col min="1806" max="1806" width="22.42578125" style="14" customWidth="1"/>
    <col min="1807" max="1808" width="5.85546875" style="14" customWidth="1"/>
    <col min="1809" max="1809" width="6.140625" style="14" customWidth="1"/>
    <col min="1810" max="2048" width="9.140625" style="14"/>
    <col min="2049" max="2049" width="48.85546875" style="14" customWidth="1"/>
    <col min="2050" max="2050" width="6.5703125" style="14" customWidth="1"/>
    <col min="2051" max="2051" width="4.5703125" style="14" customWidth="1"/>
    <col min="2052" max="2052" width="4" style="14" customWidth="1"/>
    <col min="2053" max="2053" width="13.28515625" style="14" customWidth="1"/>
    <col min="2054" max="2054" width="6.5703125" style="14" customWidth="1"/>
    <col min="2055" max="2057" width="12.42578125" style="14" customWidth="1"/>
    <col min="2058" max="2061" width="9" style="14" hidden="1" customWidth="1"/>
    <col min="2062" max="2062" width="22.42578125" style="14" customWidth="1"/>
    <col min="2063" max="2064" width="5.85546875" style="14" customWidth="1"/>
    <col min="2065" max="2065" width="6.140625" style="14" customWidth="1"/>
    <col min="2066" max="2304" width="9.140625" style="14"/>
    <col min="2305" max="2305" width="48.85546875" style="14" customWidth="1"/>
    <col min="2306" max="2306" width="6.5703125" style="14" customWidth="1"/>
    <col min="2307" max="2307" width="4.5703125" style="14" customWidth="1"/>
    <col min="2308" max="2308" width="4" style="14" customWidth="1"/>
    <col min="2309" max="2309" width="13.28515625" style="14" customWidth="1"/>
    <col min="2310" max="2310" width="6.5703125" style="14" customWidth="1"/>
    <col min="2311" max="2313" width="12.42578125" style="14" customWidth="1"/>
    <col min="2314" max="2317" width="9" style="14" hidden="1" customWidth="1"/>
    <col min="2318" max="2318" width="22.42578125" style="14" customWidth="1"/>
    <col min="2319" max="2320" width="5.85546875" style="14" customWidth="1"/>
    <col min="2321" max="2321" width="6.140625" style="14" customWidth="1"/>
    <col min="2322" max="2560" width="9.140625" style="14"/>
    <col min="2561" max="2561" width="48.85546875" style="14" customWidth="1"/>
    <col min="2562" max="2562" width="6.5703125" style="14" customWidth="1"/>
    <col min="2563" max="2563" width="4.5703125" style="14" customWidth="1"/>
    <col min="2564" max="2564" width="4" style="14" customWidth="1"/>
    <col min="2565" max="2565" width="13.28515625" style="14" customWidth="1"/>
    <col min="2566" max="2566" width="6.5703125" style="14" customWidth="1"/>
    <col min="2567" max="2569" width="12.42578125" style="14" customWidth="1"/>
    <col min="2570" max="2573" width="9" style="14" hidden="1" customWidth="1"/>
    <col min="2574" max="2574" width="22.42578125" style="14" customWidth="1"/>
    <col min="2575" max="2576" width="5.85546875" style="14" customWidth="1"/>
    <col min="2577" max="2577" width="6.140625" style="14" customWidth="1"/>
    <col min="2578" max="2816" width="9.140625" style="14"/>
    <col min="2817" max="2817" width="48.85546875" style="14" customWidth="1"/>
    <col min="2818" max="2818" width="6.5703125" style="14" customWidth="1"/>
    <col min="2819" max="2819" width="4.5703125" style="14" customWidth="1"/>
    <col min="2820" max="2820" width="4" style="14" customWidth="1"/>
    <col min="2821" max="2821" width="13.28515625" style="14" customWidth="1"/>
    <col min="2822" max="2822" width="6.5703125" style="14" customWidth="1"/>
    <col min="2823" max="2825" width="12.42578125" style="14" customWidth="1"/>
    <col min="2826" max="2829" width="9" style="14" hidden="1" customWidth="1"/>
    <col min="2830" max="2830" width="22.42578125" style="14" customWidth="1"/>
    <col min="2831" max="2832" width="5.85546875" style="14" customWidth="1"/>
    <col min="2833" max="2833" width="6.140625" style="14" customWidth="1"/>
    <col min="2834" max="3072" width="9.140625" style="14"/>
    <col min="3073" max="3073" width="48.85546875" style="14" customWidth="1"/>
    <col min="3074" max="3074" width="6.5703125" style="14" customWidth="1"/>
    <col min="3075" max="3075" width="4.5703125" style="14" customWidth="1"/>
    <col min="3076" max="3076" width="4" style="14" customWidth="1"/>
    <col min="3077" max="3077" width="13.28515625" style="14" customWidth="1"/>
    <col min="3078" max="3078" width="6.5703125" style="14" customWidth="1"/>
    <col min="3079" max="3081" width="12.42578125" style="14" customWidth="1"/>
    <col min="3082" max="3085" width="9" style="14" hidden="1" customWidth="1"/>
    <col min="3086" max="3086" width="22.42578125" style="14" customWidth="1"/>
    <col min="3087" max="3088" width="5.85546875" style="14" customWidth="1"/>
    <col min="3089" max="3089" width="6.140625" style="14" customWidth="1"/>
    <col min="3090" max="3328" width="9.140625" style="14"/>
    <col min="3329" max="3329" width="48.85546875" style="14" customWidth="1"/>
    <col min="3330" max="3330" width="6.5703125" style="14" customWidth="1"/>
    <col min="3331" max="3331" width="4.5703125" style="14" customWidth="1"/>
    <col min="3332" max="3332" width="4" style="14" customWidth="1"/>
    <col min="3333" max="3333" width="13.28515625" style="14" customWidth="1"/>
    <col min="3334" max="3334" width="6.5703125" style="14" customWidth="1"/>
    <col min="3335" max="3337" width="12.42578125" style="14" customWidth="1"/>
    <col min="3338" max="3341" width="9" style="14" hidden="1" customWidth="1"/>
    <col min="3342" max="3342" width="22.42578125" style="14" customWidth="1"/>
    <col min="3343" max="3344" width="5.85546875" style="14" customWidth="1"/>
    <col min="3345" max="3345" width="6.140625" style="14" customWidth="1"/>
    <col min="3346" max="3584" width="9.140625" style="14"/>
    <col min="3585" max="3585" width="48.85546875" style="14" customWidth="1"/>
    <col min="3586" max="3586" width="6.5703125" style="14" customWidth="1"/>
    <col min="3587" max="3587" width="4.5703125" style="14" customWidth="1"/>
    <col min="3588" max="3588" width="4" style="14" customWidth="1"/>
    <col min="3589" max="3589" width="13.28515625" style="14" customWidth="1"/>
    <col min="3590" max="3590" width="6.5703125" style="14" customWidth="1"/>
    <col min="3591" max="3593" width="12.42578125" style="14" customWidth="1"/>
    <col min="3594" max="3597" width="9" style="14" hidden="1" customWidth="1"/>
    <col min="3598" max="3598" width="22.42578125" style="14" customWidth="1"/>
    <col min="3599" max="3600" width="5.85546875" style="14" customWidth="1"/>
    <col min="3601" max="3601" width="6.140625" style="14" customWidth="1"/>
    <col min="3602" max="3840" width="9.140625" style="14"/>
    <col min="3841" max="3841" width="48.85546875" style="14" customWidth="1"/>
    <col min="3842" max="3842" width="6.5703125" style="14" customWidth="1"/>
    <col min="3843" max="3843" width="4.5703125" style="14" customWidth="1"/>
    <col min="3844" max="3844" width="4" style="14" customWidth="1"/>
    <col min="3845" max="3845" width="13.28515625" style="14" customWidth="1"/>
    <col min="3846" max="3846" width="6.5703125" style="14" customWidth="1"/>
    <col min="3847" max="3849" width="12.42578125" style="14" customWidth="1"/>
    <col min="3850" max="3853" width="9" style="14" hidden="1" customWidth="1"/>
    <col min="3854" max="3854" width="22.42578125" style="14" customWidth="1"/>
    <col min="3855" max="3856" width="5.85546875" style="14" customWidth="1"/>
    <col min="3857" max="3857" width="6.140625" style="14" customWidth="1"/>
    <col min="3858" max="4096" width="9.140625" style="14"/>
    <col min="4097" max="4097" width="48.85546875" style="14" customWidth="1"/>
    <col min="4098" max="4098" width="6.5703125" style="14" customWidth="1"/>
    <col min="4099" max="4099" width="4.5703125" style="14" customWidth="1"/>
    <col min="4100" max="4100" width="4" style="14" customWidth="1"/>
    <col min="4101" max="4101" width="13.28515625" style="14" customWidth="1"/>
    <col min="4102" max="4102" width="6.5703125" style="14" customWidth="1"/>
    <col min="4103" max="4105" width="12.42578125" style="14" customWidth="1"/>
    <col min="4106" max="4109" width="9" style="14" hidden="1" customWidth="1"/>
    <col min="4110" max="4110" width="22.42578125" style="14" customWidth="1"/>
    <col min="4111" max="4112" width="5.85546875" style="14" customWidth="1"/>
    <col min="4113" max="4113" width="6.140625" style="14" customWidth="1"/>
    <col min="4114" max="4352" width="9.140625" style="14"/>
    <col min="4353" max="4353" width="48.85546875" style="14" customWidth="1"/>
    <col min="4354" max="4354" width="6.5703125" style="14" customWidth="1"/>
    <col min="4355" max="4355" width="4.5703125" style="14" customWidth="1"/>
    <col min="4356" max="4356" width="4" style="14" customWidth="1"/>
    <col min="4357" max="4357" width="13.28515625" style="14" customWidth="1"/>
    <col min="4358" max="4358" width="6.5703125" style="14" customWidth="1"/>
    <col min="4359" max="4361" width="12.42578125" style="14" customWidth="1"/>
    <col min="4362" max="4365" width="9" style="14" hidden="1" customWidth="1"/>
    <col min="4366" max="4366" width="22.42578125" style="14" customWidth="1"/>
    <col min="4367" max="4368" width="5.85546875" style="14" customWidth="1"/>
    <col min="4369" max="4369" width="6.140625" style="14" customWidth="1"/>
    <col min="4370" max="4608" width="9.140625" style="14"/>
    <col min="4609" max="4609" width="48.85546875" style="14" customWidth="1"/>
    <col min="4610" max="4610" width="6.5703125" style="14" customWidth="1"/>
    <col min="4611" max="4611" width="4.5703125" style="14" customWidth="1"/>
    <col min="4612" max="4612" width="4" style="14" customWidth="1"/>
    <col min="4613" max="4613" width="13.28515625" style="14" customWidth="1"/>
    <col min="4614" max="4614" width="6.5703125" style="14" customWidth="1"/>
    <col min="4615" max="4617" width="12.42578125" style="14" customWidth="1"/>
    <col min="4618" max="4621" width="9" style="14" hidden="1" customWidth="1"/>
    <col min="4622" max="4622" width="22.42578125" style="14" customWidth="1"/>
    <col min="4623" max="4624" width="5.85546875" style="14" customWidth="1"/>
    <col min="4625" max="4625" width="6.140625" style="14" customWidth="1"/>
    <col min="4626" max="4864" width="9.140625" style="14"/>
    <col min="4865" max="4865" width="48.85546875" style="14" customWidth="1"/>
    <col min="4866" max="4866" width="6.5703125" style="14" customWidth="1"/>
    <col min="4867" max="4867" width="4.5703125" style="14" customWidth="1"/>
    <col min="4868" max="4868" width="4" style="14" customWidth="1"/>
    <col min="4869" max="4869" width="13.28515625" style="14" customWidth="1"/>
    <col min="4870" max="4870" width="6.5703125" style="14" customWidth="1"/>
    <col min="4871" max="4873" width="12.42578125" style="14" customWidth="1"/>
    <col min="4874" max="4877" width="9" style="14" hidden="1" customWidth="1"/>
    <col min="4878" max="4878" width="22.42578125" style="14" customWidth="1"/>
    <col min="4879" max="4880" width="5.85546875" style="14" customWidth="1"/>
    <col min="4881" max="4881" width="6.140625" style="14" customWidth="1"/>
    <col min="4882" max="5120" width="9.140625" style="14"/>
    <col min="5121" max="5121" width="48.85546875" style="14" customWidth="1"/>
    <col min="5122" max="5122" width="6.5703125" style="14" customWidth="1"/>
    <col min="5123" max="5123" width="4.5703125" style="14" customWidth="1"/>
    <col min="5124" max="5124" width="4" style="14" customWidth="1"/>
    <col min="5125" max="5125" width="13.28515625" style="14" customWidth="1"/>
    <col min="5126" max="5126" width="6.5703125" style="14" customWidth="1"/>
    <col min="5127" max="5129" width="12.42578125" style="14" customWidth="1"/>
    <col min="5130" max="5133" width="9" style="14" hidden="1" customWidth="1"/>
    <col min="5134" max="5134" width="22.42578125" style="14" customWidth="1"/>
    <col min="5135" max="5136" width="5.85546875" style="14" customWidth="1"/>
    <col min="5137" max="5137" width="6.140625" style="14" customWidth="1"/>
    <col min="5138" max="5376" width="9.140625" style="14"/>
    <col min="5377" max="5377" width="48.85546875" style="14" customWidth="1"/>
    <col min="5378" max="5378" width="6.5703125" style="14" customWidth="1"/>
    <col min="5379" max="5379" width="4.5703125" style="14" customWidth="1"/>
    <col min="5380" max="5380" width="4" style="14" customWidth="1"/>
    <col min="5381" max="5381" width="13.28515625" style="14" customWidth="1"/>
    <col min="5382" max="5382" width="6.5703125" style="14" customWidth="1"/>
    <col min="5383" max="5385" width="12.42578125" style="14" customWidth="1"/>
    <col min="5386" max="5389" width="9" style="14" hidden="1" customWidth="1"/>
    <col min="5390" max="5390" width="22.42578125" style="14" customWidth="1"/>
    <col min="5391" max="5392" width="5.85546875" style="14" customWidth="1"/>
    <col min="5393" max="5393" width="6.140625" style="14" customWidth="1"/>
    <col min="5394" max="5632" width="9.140625" style="14"/>
    <col min="5633" max="5633" width="48.85546875" style="14" customWidth="1"/>
    <col min="5634" max="5634" width="6.5703125" style="14" customWidth="1"/>
    <col min="5635" max="5635" width="4.5703125" style="14" customWidth="1"/>
    <col min="5636" max="5636" width="4" style="14" customWidth="1"/>
    <col min="5637" max="5637" width="13.28515625" style="14" customWidth="1"/>
    <col min="5638" max="5638" width="6.5703125" style="14" customWidth="1"/>
    <col min="5639" max="5641" width="12.42578125" style="14" customWidth="1"/>
    <col min="5642" max="5645" width="9" style="14" hidden="1" customWidth="1"/>
    <col min="5646" max="5646" width="22.42578125" style="14" customWidth="1"/>
    <col min="5647" max="5648" width="5.85546875" style="14" customWidth="1"/>
    <col min="5649" max="5649" width="6.140625" style="14" customWidth="1"/>
    <col min="5650" max="5888" width="9.140625" style="14"/>
    <col min="5889" max="5889" width="48.85546875" style="14" customWidth="1"/>
    <col min="5890" max="5890" width="6.5703125" style="14" customWidth="1"/>
    <col min="5891" max="5891" width="4.5703125" style="14" customWidth="1"/>
    <col min="5892" max="5892" width="4" style="14" customWidth="1"/>
    <col min="5893" max="5893" width="13.28515625" style="14" customWidth="1"/>
    <col min="5894" max="5894" width="6.5703125" style="14" customWidth="1"/>
    <col min="5895" max="5897" width="12.42578125" style="14" customWidth="1"/>
    <col min="5898" max="5901" width="9" style="14" hidden="1" customWidth="1"/>
    <col min="5902" max="5902" width="22.42578125" style="14" customWidth="1"/>
    <col min="5903" max="5904" width="5.85546875" style="14" customWidth="1"/>
    <col min="5905" max="5905" width="6.140625" style="14" customWidth="1"/>
    <col min="5906" max="6144" width="9.140625" style="14"/>
    <col min="6145" max="6145" width="48.85546875" style="14" customWidth="1"/>
    <col min="6146" max="6146" width="6.5703125" style="14" customWidth="1"/>
    <col min="6147" max="6147" width="4.5703125" style="14" customWidth="1"/>
    <col min="6148" max="6148" width="4" style="14" customWidth="1"/>
    <col min="6149" max="6149" width="13.28515625" style="14" customWidth="1"/>
    <col min="6150" max="6150" width="6.5703125" style="14" customWidth="1"/>
    <col min="6151" max="6153" width="12.42578125" style="14" customWidth="1"/>
    <col min="6154" max="6157" width="9" style="14" hidden="1" customWidth="1"/>
    <col min="6158" max="6158" width="22.42578125" style="14" customWidth="1"/>
    <col min="6159" max="6160" width="5.85546875" style="14" customWidth="1"/>
    <col min="6161" max="6161" width="6.140625" style="14" customWidth="1"/>
    <col min="6162" max="6400" width="9.140625" style="14"/>
    <col min="6401" max="6401" width="48.85546875" style="14" customWidth="1"/>
    <col min="6402" max="6402" width="6.5703125" style="14" customWidth="1"/>
    <col min="6403" max="6403" width="4.5703125" style="14" customWidth="1"/>
    <col min="6404" max="6404" width="4" style="14" customWidth="1"/>
    <col min="6405" max="6405" width="13.28515625" style="14" customWidth="1"/>
    <col min="6406" max="6406" width="6.5703125" style="14" customWidth="1"/>
    <col min="6407" max="6409" width="12.42578125" style="14" customWidth="1"/>
    <col min="6410" max="6413" width="9" style="14" hidden="1" customWidth="1"/>
    <col min="6414" max="6414" width="22.42578125" style="14" customWidth="1"/>
    <col min="6415" max="6416" width="5.85546875" style="14" customWidth="1"/>
    <col min="6417" max="6417" width="6.140625" style="14" customWidth="1"/>
    <col min="6418" max="6656" width="9.140625" style="14"/>
    <col min="6657" max="6657" width="48.85546875" style="14" customWidth="1"/>
    <col min="6658" max="6658" width="6.5703125" style="14" customWidth="1"/>
    <col min="6659" max="6659" width="4.5703125" style="14" customWidth="1"/>
    <col min="6660" max="6660" width="4" style="14" customWidth="1"/>
    <col min="6661" max="6661" width="13.28515625" style="14" customWidth="1"/>
    <col min="6662" max="6662" width="6.5703125" style="14" customWidth="1"/>
    <col min="6663" max="6665" width="12.42578125" style="14" customWidth="1"/>
    <col min="6666" max="6669" width="9" style="14" hidden="1" customWidth="1"/>
    <col min="6670" max="6670" width="22.42578125" style="14" customWidth="1"/>
    <col min="6671" max="6672" width="5.85546875" style="14" customWidth="1"/>
    <col min="6673" max="6673" width="6.140625" style="14" customWidth="1"/>
    <col min="6674" max="6912" width="9.140625" style="14"/>
    <col min="6913" max="6913" width="48.85546875" style="14" customWidth="1"/>
    <col min="6914" max="6914" width="6.5703125" style="14" customWidth="1"/>
    <col min="6915" max="6915" width="4.5703125" style="14" customWidth="1"/>
    <col min="6916" max="6916" width="4" style="14" customWidth="1"/>
    <col min="6917" max="6917" width="13.28515625" style="14" customWidth="1"/>
    <col min="6918" max="6918" width="6.5703125" style="14" customWidth="1"/>
    <col min="6919" max="6921" width="12.42578125" style="14" customWidth="1"/>
    <col min="6922" max="6925" width="9" style="14" hidden="1" customWidth="1"/>
    <col min="6926" max="6926" width="22.42578125" style="14" customWidth="1"/>
    <col min="6927" max="6928" width="5.85546875" style="14" customWidth="1"/>
    <col min="6929" max="6929" width="6.140625" style="14" customWidth="1"/>
    <col min="6930" max="7168" width="9.140625" style="14"/>
    <col min="7169" max="7169" width="48.85546875" style="14" customWidth="1"/>
    <col min="7170" max="7170" width="6.5703125" style="14" customWidth="1"/>
    <col min="7171" max="7171" width="4.5703125" style="14" customWidth="1"/>
    <col min="7172" max="7172" width="4" style="14" customWidth="1"/>
    <col min="7173" max="7173" width="13.28515625" style="14" customWidth="1"/>
    <col min="7174" max="7174" width="6.5703125" style="14" customWidth="1"/>
    <col min="7175" max="7177" width="12.42578125" style="14" customWidth="1"/>
    <col min="7178" max="7181" width="9" style="14" hidden="1" customWidth="1"/>
    <col min="7182" max="7182" width="22.42578125" style="14" customWidth="1"/>
    <col min="7183" max="7184" width="5.85546875" style="14" customWidth="1"/>
    <col min="7185" max="7185" width="6.140625" style="14" customWidth="1"/>
    <col min="7186" max="7424" width="9.140625" style="14"/>
    <col min="7425" max="7425" width="48.85546875" style="14" customWidth="1"/>
    <col min="7426" max="7426" width="6.5703125" style="14" customWidth="1"/>
    <col min="7427" max="7427" width="4.5703125" style="14" customWidth="1"/>
    <col min="7428" max="7428" width="4" style="14" customWidth="1"/>
    <col min="7429" max="7429" width="13.28515625" style="14" customWidth="1"/>
    <col min="7430" max="7430" width="6.5703125" style="14" customWidth="1"/>
    <col min="7431" max="7433" width="12.42578125" style="14" customWidth="1"/>
    <col min="7434" max="7437" width="9" style="14" hidden="1" customWidth="1"/>
    <col min="7438" max="7438" width="22.42578125" style="14" customWidth="1"/>
    <col min="7439" max="7440" width="5.85546875" style="14" customWidth="1"/>
    <col min="7441" max="7441" width="6.140625" style="14" customWidth="1"/>
    <col min="7442" max="7680" width="9.140625" style="14"/>
    <col min="7681" max="7681" width="48.85546875" style="14" customWidth="1"/>
    <col min="7682" max="7682" width="6.5703125" style="14" customWidth="1"/>
    <col min="7683" max="7683" width="4.5703125" style="14" customWidth="1"/>
    <col min="7684" max="7684" width="4" style="14" customWidth="1"/>
    <col min="7685" max="7685" width="13.28515625" style="14" customWidth="1"/>
    <col min="7686" max="7686" width="6.5703125" style="14" customWidth="1"/>
    <col min="7687" max="7689" width="12.42578125" style="14" customWidth="1"/>
    <col min="7690" max="7693" width="9" style="14" hidden="1" customWidth="1"/>
    <col min="7694" max="7694" width="22.42578125" style="14" customWidth="1"/>
    <col min="7695" max="7696" width="5.85546875" style="14" customWidth="1"/>
    <col min="7697" max="7697" width="6.140625" style="14" customWidth="1"/>
    <col min="7698" max="7936" width="9.140625" style="14"/>
    <col min="7937" max="7937" width="48.85546875" style="14" customWidth="1"/>
    <col min="7938" max="7938" width="6.5703125" style="14" customWidth="1"/>
    <col min="7939" max="7939" width="4.5703125" style="14" customWidth="1"/>
    <col min="7940" max="7940" width="4" style="14" customWidth="1"/>
    <col min="7941" max="7941" width="13.28515625" style="14" customWidth="1"/>
    <col min="7942" max="7942" width="6.5703125" style="14" customWidth="1"/>
    <col min="7943" max="7945" width="12.42578125" style="14" customWidth="1"/>
    <col min="7946" max="7949" width="9" style="14" hidden="1" customWidth="1"/>
    <col min="7950" max="7950" width="22.42578125" style="14" customWidth="1"/>
    <col min="7951" max="7952" width="5.85546875" style="14" customWidth="1"/>
    <col min="7953" max="7953" width="6.140625" style="14" customWidth="1"/>
    <col min="7954" max="8192" width="9.140625" style="14"/>
    <col min="8193" max="8193" width="48.85546875" style="14" customWidth="1"/>
    <col min="8194" max="8194" width="6.5703125" style="14" customWidth="1"/>
    <col min="8195" max="8195" width="4.5703125" style="14" customWidth="1"/>
    <col min="8196" max="8196" width="4" style="14" customWidth="1"/>
    <col min="8197" max="8197" width="13.28515625" style="14" customWidth="1"/>
    <col min="8198" max="8198" width="6.5703125" style="14" customWidth="1"/>
    <col min="8199" max="8201" width="12.42578125" style="14" customWidth="1"/>
    <col min="8202" max="8205" width="9" style="14" hidden="1" customWidth="1"/>
    <col min="8206" max="8206" width="22.42578125" style="14" customWidth="1"/>
    <col min="8207" max="8208" width="5.85546875" style="14" customWidth="1"/>
    <col min="8209" max="8209" width="6.140625" style="14" customWidth="1"/>
    <col min="8210" max="8448" width="9.140625" style="14"/>
    <col min="8449" max="8449" width="48.85546875" style="14" customWidth="1"/>
    <col min="8450" max="8450" width="6.5703125" style="14" customWidth="1"/>
    <col min="8451" max="8451" width="4.5703125" style="14" customWidth="1"/>
    <col min="8452" max="8452" width="4" style="14" customWidth="1"/>
    <col min="8453" max="8453" width="13.28515625" style="14" customWidth="1"/>
    <col min="8454" max="8454" width="6.5703125" style="14" customWidth="1"/>
    <col min="8455" max="8457" width="12.42578125" style="14" customWidth="1"/>
    <col min="8458" max="8461" width="9" style="14" hidden="1" customWidth="1"/>
    <col min="8462" max="8462" width="22.42578125" style="14" customWidth="1"/>
    <col min="8463" max="8464" width="5.85546875" style="14" customWidth="1"/>
    <col min="8465" max="8465" width="6.140625" style="14" customWidth="1"/>
    <col min="8466" max="8704" width="9.140625" style="14"/>
    <col min="8705" max="8705" width="48.85546875" style="14" customWidth="1"/>
    <col min="8706" max="8706" width="6.5703125" style="14" customWidth="1"/>
    <col min="8707" max="8707" width="4.5703125" style="14" customWidth="1"/>
    <col min="8708" max="8708" width="4" style="14" customWidth="1"/>
    <col min="8709" max="8709" width="13.28515625" style="14" customWidth="1"/>
    <col min="8710" max="8710" width="6.5703125" style="14" customWidth="1"/>
    <col min="8711" max="8713" width="12.42578125" style="14" customWidth="1"/>
    <col min="8714" max="8717" width="9" style="14" hidden="1" customWidth="1"/>
    <col min="8718" max="8718" width="22.42578125" style="14" customWidth="1"/>
    <col min="8719" max="8720" width="5.85546875" style="14" customWidth="1"/>
    <col min="8721" max="8721" width="6.140625" style="14" customWidth="1"/>
    <col min="8722" max="8960" width="9.140625" style="14"/>
    <col min="8961" max="8961" width="48.85546875" style="14" customWidth="1"/>
    <col min="8962" max="8962" width="6.5703125" style="14" customWidth="1"/>
    <col min="8963" max="8963" width="4.5703125" style="14" customWidth="1"/>
    <col min="8964" max="8964" width="4" style="14" customWidth="1"/>
    <col min="8965" max="8965" width="13.28515625" style="14" customWidth="1"/>
    <col min="8966" max="8966" width="6.5703125" style="14" customWidth="1"/>
    <col min="8967" max="8969" width="12.42578125" style="14" customWidth="1"/>
    <col min="8970" max="8973" width="9" style="14" hidden="1" customWidth="1"/>
    <col min="8974" max="8974" width="22.42578125" style="14" customWidth="1"/>
    <col min="8975" max="8976" width="5.85546875" style="14" customWidth="1"/>
    <col min="8977" max="8977" width="6.140625" style="14" customWidth="1"/>
    <col min="8978" max="9216" width="9.140625" style="14"/>
    <col min="9217" max="9217" width="48.85546875" style="14" customWidth="1"/>
    <col min="9218" max="9218" width="6.5703125" style="14" customWidth="1"/>
    <col min="9219" max="9219" width="4.5703125" style="14" customWidth="1"/>
    <col min="9220" max="9220" width="4" style="14" customWidth="1"/>
    <col min="9221" max="9221" width="13.28515625" style="14" customWidth="1"/>
    <col min="9222" max="9222" width="6.5703125" style="14" customWidth="1"/>
    <col min="9223" max="9225" width="12.42578125" style="14" customWidth="1"/>
    <col min="9226" max="9229" width="9" style="14" hidden="1" customWidth="1"/>
    <col min="9230" max="9230" width="22.42578125" style="14" customWidth="1"/>
    <col min="9231" max="9232" width="5.85546875" style="14" customWidth="1"/>
    <col min="9233" max="9233" width="6.140625" style="14" customWidth="1"/>
    <col min="9234" max="9472" width="9.140625" style="14"/>
    <col min="9473" max="9473" width="48.85546875" style="14" customWidth="1"/>
    <col min="9474" max="9474" width="6.5703125" style="14" customWidth="1"/>
    <col min="9475" max="9475" width="4.5703125" style="14" customWidth="1"/>
    <col min="9476" max="9476" width="4" style="14" customWidth="1"/>
    <col min="9477" max="9477" width="13.28515625" style="14" customWidth="1"/>
    <col min="9478" max="9478" width="6.5703125" style="14" customWidth="1"/>
    <col min="9479" max="9481" width="12.42578125" style="14" customWidth="1"/>
    <col min="9482" max="9485" width="9" style="14" hidden="1" customWidth="1"/>
    <col min="9486" max="9486" width="22.42578125" style="14" customWidth="1"/>
    <col min="9487" max="9488" width="5.85546875" style="14" customWidth="1"/>
    <col min="9489" max="9489" width="6.140625" style="14" customWidth="1"/>
    <col min="9490" max="9728" width="9.140625" style="14"/>
    <col min="9729" max="9729" width="48.85546875" style="14" customWidth="1"/>
    <col min="9730" max="9730" width="6.5703125" style="14" customWidth="1"/>
    <col min="9731" max="9731" width="4.5703125" style="14" customWidth="1"/>
    <col min="9732" max="9732" width="4" style="14" customWidth="1"/>
    <col min="9733" max="9733" width="13.28515625" style="14" customWidth="1"/>
    <col min="9734" max="9734" width="6.5703125" style="14" customWidth="1"/>
    <col min="9735" max="9737" width="12.42578125" style="14" customWidth="1"/>
    <col min="9738" max="9741" width="9" style="14" hidden="1" customWidth="1"/>
    <col min="9742" max="9742" width="22.42578125" style="14" customWidth="1"/>
    <col min="9743" max="9744" width="5.85546875" style="14" customWidth="1"/>
    <col min="9745" max="9745" width="6.140625" style="14" customWidth="1"/>
    <col min="9746" max="9984" width="9.140625" style="14"/>
    <col min="9985" max="9985" width="48.85546875" style="14" customWidth="1"/>
    <col min="9986" max="9986" width="6.5703125" style="14" customWidth="1"/>
    <col min="9987" max="9987" width="4.5703125" style="14" customWidth="1"/>
    <col min="9988" max="9988" width="4" style="14" customWidth="1"/>
    <col min="9989" max="9989" width="13.28515625" style="14" customWidth="1"/>
    <col min="9990" max="9990" width="6.5703125" style="14" customWidth="1"/>
    <col min="9991" max="9993" width="12.42578125" style="14" customWidth="1"/>
    <col min="9994" max="9997" width="9" style="14" hidden="1" customWidth="1"/>
    <col min="9998" max="9998" width="22.42578125" style="14" customWidth="1"/>
    <col min="9999" max="10000" width="5.85546875" style="14" customWidth="1"/>
    <col min="10001" max="10001" width="6.140625" style="14" customWidth="1"/>
    <col min="10002" max="10240" width="9.140625" style="14"/>
    <col min="10241" max="10241" width="48.85546875" style="14" customWidth="1"/>
    <col min="10242" max="10242" width="6.5703125" style="14" customWidth="1"/>
    <col min="10243" max="10243" width="4.5703125" style="14" customWidth="1"/>
    <col min="10244" max="10244" width="4" style="14" customWidth="1"/>
    <col min="10245" max="10245" width="13.28515625" style="14" customWidth="1"/>
    <col min="10246" max="10246" width="6.5703125" style="14" customWidth="1"/>
    <col min="10247" max="10249" width="12.42578125" style="14" customWidth="1"/>
    <col min="10250" max="10253" width="9" style="14" hidden="1" customWidth="1"/>
    <col min="10254" max="10254" width="22.42578125" style="14" customWidth="1"/>
    <col min="10255" max="10256" width="5.85546875" style="14" customWidth="1"/>
    <col min="10257" max="10257" width="6.140625" style="14" customWidth="1"/>
    <col min="10258" max="10496" width="9.140625" style="14"/>
    <col min="10497" max="10497" width="48.85546875" style="14" customWidth="1"/>
    <col min="10498" max="10498" width="6.5703125" style="14" customWidth="1"/>
    <col min="10499" max="10499" width="4.5703125" style="14" customWidth="1"/>
    <col min="10500" max="10500" width="4" style="14" customWidth="1"/>
    <col min="10501" max="10501" width="13.28515625" style="14" customWidth="1"/>
    <col min="10502" max="10502" width="6.5703125" style="14" customWidth="1"/>
    <col min="10503" max="10505" width="12.42578125" style="14" customWidth="1"/>
    <col min="10506" max="10509" width="9" style="14" hidden="1" customWidth="1"/>
    <col min="10510" max="10510" width="22.42578125" style="14" customWidth="1"/>
    <col min="10511" max="10512" width="5.85546875" style="14" customWidth="1"/>
    <col min="10513" max="10513" width="6.140625" style="14" customWidth="1"/>
    <col min="10514" max="10752" width="9.140625" style="14"/>
    <col min="10753" max="10753" width="48.85546875" style="14" customWidth="1"/>
    <col min="10754" max="10754" width="6.5703125" style="14" customWidth="1"/>
    <col min="10755" max="10755" width="4.5703125" style="14" customWidth="1"/>
    <col min="10756" max="10756" width="4" style="14" customWidth="1"/>
    <col min="10757" max="10757" width="13.28515625" style="14" customWidth="1"/>
    <col min="10758" max="10758" width="6.5703125" style="14" customWidth="1"/>
    <col min="10759" max="10761" width="12.42578125" style="14" customWidth="1"/>
    <col min="10762" max="10765" width="9" style="14" hidden="1" customWidth="1"/>
    <col min="10766" max="10766" width="22.42578125" style="14" customWidth="1"/>
    <col min="10767" max="10768" width="5.85546875" style="14" customWidth="1"/>
    <col min="10769" max="10769" width="6.140625" style="14" customWidth="1"/>
    <col min="10770" max="11008" width="9.140625" style="14"/>
    <col min="11009" max="11009" width="48.85546875" style="14" customWidth="1"/>
    <col min="11010" max="11010" width="6.5703125" style="14" customWidth="1"/>
    <col min="11011" max="11011" width="4.5703125" style="14" customWidth="1"/>
    <col min="11012" max="11012" width="4" style="14" customWidth="1"/>
    <col min="11013" max="11013" width="13.28515625" style="14" customWidth="1"/>
    <col min="11014" max="11014" width="6.5703125" style="14" customWidth="1"/>
    <col min="11015" max="11017" width="12.42578125" style="14" customWidth="1"/>
    <col min="11018" max="11021" width="9" style="14" hidden="1" customWidth="1"/>
    <col min="11022" max="11022" width="22.42578125" style="14" customWidth="1"/>
    <col min="11023" max="11024" width="5.85546875" style="14" customWidth="1"/>
    <col min="11025" max="11025" width="6.140625" style="14" customWidth="1"/>
    <col min="11026" max="11264" width="9.140625" style="14"/>
    <col min="11265" max="11265" width="48.85546875" style="14" customWidth="1"/>
    <col min="11266" max="11266" width="6.5703125" style="14" customWidth="1"/>
    <col min="11267" max="11267" width="4.5703125" style="14" customWidth="1"/>
    <col min="11268" max="11268" width="4" style="14" customWidth="1"/>
    <col min="11269" max="11269" width="13.28515625" style="14" customWidth="1"/>
    <col min="11270" max="11270" width="6.5703125" style="14" customWidth="1"/>
    <col min="11271" max="11273" width="12.42578125" style="14" customWidth="1"/>
    <col min="11274" max="11277" width="9" style="14" hidden="1" customWidth="1"/>
    <col min="11278" max="11278" width="22.42578125" style="14" customWidth="1"/>
    <col min="11279" max="11280" width="5.85546875" style="14" customWidth="1"/>
    <col min="11281" max="11281" width="6.140625" style="14" customWidth="1"/>
    <col min="11282" max="11520" width="9.140625" style="14"/>
    <col min="11521" max="11521" width="48.85546875" style="14" customWidth="1"/>
    <col min="11522" max="11522" width="6.5703125" style="14" customWidth="1"/>
    <col min="11523" max="11523" width="4.5703125" style="14" customWidth="1"/>
    <col min="11524" max="11524" width="4" style="14" customWidth="1"/>
    <col min="11525" max="11525" width="13.28515625" style="14" customWidth="1"/>
    <col min="11526" max="11526" width="6.5703125" style="14" customWidth="1"/>
    <col min="11527" max="11529" width="12.42578125" style="14" customWidth="1"/>
    <col min="11530" max="11533" width="9" style="14" hidden="1" customWidth="1"/>
    <col min="11534" max="11534" width="22.42578125" style="14" customWidth="1"/>
    <col min="11535" max="11536" width="5.85546875" style="14" customWidth="1"/>
    <col min="11537" max="11537" width="6.140625" style="14" customWidth="1"/>
    <col min="11538" max="11776" width="9.140625" style="14"/>
    <col min="11777" max="11777" width="48.85546875" style="14" customWidth="1"/>
    <col min="11778" max="11778" width="6.5703125" style="14" customWidth="1"/>
    <col min="11779" max="11779" width="4.5703125" style="14" customWidth="1"/>
    <col min="11780" max="11780" width="4" style="14" customWidth="1"/>
    <col min="11781" max="11781" width="13.28515625" style="14" customWidth="1"/>
    <col min="11782" max="11782" width="6.5703125" style="14" customWidth="1"/>
    <col min="11783" max="11785" width="12.42578125" style="14" customWidth="1"/>
    <col min="11786" max="11789" width="9" style="14" hidden="1" customWidth="1"/>
    <col min="11790" max="11790" width="22.42578125" style="14" customWidth="1"/>
    <col min="11791" max="11792" width="5.85546875" style="14" customWidth="1"/>
    <col min="11793" max="11793" width="6.140625" style="14" customWidth="1"/>
    <col min="11794" max="12032" width="9.140625" style="14"/>
    <col min="12033" max="12033" width="48.85546875" style="14" customWidth="1"/>
    <col min="12034" max="12034" width="6.5703125" style="14" customWidth="1"/>
    <col min="12035" max="12035" width="4.5703125" style="14" customWidth="1"/>
    <col min="12036" max="12036" width="4" style="14" customWidth="1"/>
    <col min="12037" max="12037" width="13.28515625" style="14" customWidth="1"/>
    <col min="12038" max="12038" width="6.5703125" style="14" customWidth="1"/>
    <col min="12039" max="12041" width="12.42578125" style="14" customWidth="1"/>
    <col min="12042" max="12045" width="9" style="14" hidden="1" customWidth="1"/>
    <col min="12046" max="12046" width="22.42578125" style="14" customWidth="1"/>
    <col min="12047" max="12048" width="5.85546875" style="14" customWidth="1"/>
    <col min="12049" max="12049" width="6.140625" style="14" customWidth="1"/>
    <col min="12050" max="12288" width="9.140625" style="14"/>
    <col min="12289" max="12289" width="48.85546875" style="14" customWidth="1"/>
    <col min="12290" max="12290" width="6.5703125" style="14" customWidth="1"/>
    <col min="12291" max="12291" width="4.5703125" style="14" customWidth="1"/>
    <col min="12292" max="12292" width="4" style="14" customWidth="1"/>
    <col min="12293" max="12293" width="13.28515625" style="14" customWidth="1"/>
    <col min="12294" max="12294" width="6.5703125" style="14" customWidth="1"/>
    <col min="12295" max="12297" width="12.42578125" style="14" customWidth="1"/>
    <col min="12298" max="12301" width="9" style="14" hidden="1" customWidth="1"/>
    <col min="12302" max="12302" width="22.42578125" style="14" customWidth="1"/>
    <col min="12303" max="12304" width="5.85546875" style="14" customWidth="1"/>
    <col min="12305" max="12305" width="6.140625" style="14" customWidth="1"/>
    <col min="12306" max="12544" width="9.140625" style="14"/>
    <col min="12545" max="12545" width="48.85546875" style="14" customWidth="1"/>
    <col min="12546" max="12546" width="6.5703125" style="14" customWidth="1"/>
    <col min="12547" max="12547" width="4.5703125" style="14" customWidth="1"/>
    <col min="12548" max="12548" width="4" style="14" customWidth="1"/>
    <col min="12549" max="12549" width="13.28515625" style="14" customWidth="1"/>
    <col min="12550" max="12550" width="6.5703125" style="14" customWidth="1"/>
    <col min="12551" max="12553" width="12.42578125" style="14" customWidth="1"/>
    <col min="12554" max="12557" width="9" style="14" hidden="1" customWidth="1"/>
    <col min="12558" max="12558" width="22.42578125" style="14" customWidth="1"/>
    <col min="12559" max="12560" width="5.85546875" style="14" customWidth="1"/>
    <col min="12561" max="12561" width="6.140625" style="14" customWidth="1"/>
    <col min="12562" max="12800" width="9.140625" style="14"/>
    <col min="12801" max="12801" width="48.85546875" style="14" customWidth="1"/>
    <col min="12802" max="12802" width="6.5703125" style="14" customWidth="1"/>
    <col min="12803" max="12803" width="4.5703125" style="14" customWidth="1"/>
    <col min="12804" max="12804" width="4" style="14" customWidth="1"/>
    <col min="12805" max="12805" width="13.28515625" style="14" customWidth="1"/>
    <col min="12806" max="12806" width="6.5703125" style="14" customWidth="1"/>
    <col min="12807" max="12809" width="12.42578125" style="14" customWidth="1"/>
    <col min="12810" max="12813" width="9" style="14" hidden="1" customWidth="1"/>
    <col min="12814" max="12814" width="22.42578125" style="14" customWidth="1"/>
    <col min="12815" max="12816" width="5.85546875" style="14" customWidth="1"/>
    <col min="12817" max="12817" width="6.140625" style="14" customWidth="1"/>
    <col min="12818" max="13056" width="9.140625" style="14"/>
    <col min="13057" max="13057" width="48.85546875" style="14" customWidth="1"/>
    <col min="13058" max="13058" width="6.5703125" style="14" customWidth="1"/>
    <col min="13059" max="13059" width="4.5703125" style="14" customWidth="1"/>
    <col min="13060" max="13060" width="4" style="14" customWidth="1"/>
    <col min="13061" max="13061" width="13.28515625" style="14" customWidth="1"/>
    <col min="13062" max="13062" width="6.5703125" style="14" customWidth="1"/>
    <col min="13063" max="13065" width="12.42578125" style="14" customWidth="1"/>
    <col min="13066" max="13069" width="9" style="14" hidden="1" customWidth="1"/>
    <col min="13070" max="13070" width="22.42578125" style="14" customWidth="1"/>
    <col min="13071" max="13072" width="5.85546875" style="14" customWidth="1"/>
    <col min="13073" max="13073" width="6.140625" style="14" customWidth="1"/>
    <col min="13074" max="13312" width="9.140625" style="14"/>
    <col min="13313" max="13313" width="48.85546875" style="14" customWidth="1"/>
    <col min="13314" max="13314" width="6.5703125" style="14" customWidth="1"/>
    <col min="13315" max="13315" width="4.5703125" style="14" customWidth="1"/>
    <col min="13316" max="13316" width="4" style="14" customWidth="1"/>
    <col min="13317" max="13317" width="13.28515625" style="14" customWidth="1"/>
    <col min="13318" max="13318" width="6.5703125" style="14" customWidth="1"/>
    <col min="13319" max="13321" width="12.42578125" style="14" customWidth="1"/>
    <col min="13322" max="13325" width="9" style="14" hidden="1" customWidth="1"/>
    <col min="13326" max="13326" width="22.42578125" style="14" customWidth="1"/>
    <col min="13327" max="13328" width="5.85546875" style="14" customWidth="1"/>
    <col min="13329" max="13329" width="6.140625" style="14" customWidth="1"/>
    <col min="13330" max="13568" width="9.140625" style="14"/>
    <col min="13569" max="13569" width="48.85546875" style="14" customWidth="1"/>
    <col min="13570" max="13570" width="6.5703125" style="14" customWidth="1"/>
    <col min="13571" max="13571" width="4.5703125" style="14" customWidth="1"/>
    <col min="13572" max="13572" width="4" style="14" customWidth="1"/>
    <col min="13573" max="13573" width="13.28515625" style="14" customWidth="1"/>
    <col min="13574" max="13574" width="6.5703125" style="14" customWidth="1"/>
    <col min="13575" max="13577" width="12.42578125" style="14" customWidth="1"/>
    <col min="13578" max="13581" width="9" style="14" hidden="1" customWidth="1"/>
    <col min="13582" max="13582" width="22.42578125" style="14" customWidth="1"/>
    <col min="13583" max="13584" width="5.85546875" style="14" customWidth="1"/>
    <col min="13585" max="13585" width="6.140625" style="14" customWidth="1"/>
    <col min="13586" max="13824" width="9.140625" style="14"/>
    <col min="13825" max="13825" width="48.85546875" style="14" customWidth="1"/>
    <col min="13826" max="13826" width="6.5703125" style="14" customWidth="1"/>
    <col min="13827" max="13827" width="4.5703125" style="14" customWidth="1"/>
    <col min="13828" max="13828" width="4" style="14" customWidth="1"/>
    <col min="13829" max="13829" width="13.28515625" style="14" customWidth="1"/>
    <col min="13830" max="13830" width="6.5703125" style="14" customWidth="1"/>
    <col min="13831" max="13833" width="12.42578125" style="14" customWidth="1"/>
    <col min="13834" max="13837" width="9" style="14" hidden="1" customWidth="1"/>
    <col min="13838" max="13838" width="22.42578125" style="14" customWidth="1"/>
    <col min="13839" max="13840" width="5.85546875" style="14" customWidth="1"/>
    <col min="13841" max="13841" width="6.140625" style="14" customWidth="1"/>
    <col min="13842" max="14080" width="9.140625" style="14"/>
    <col min="14081" max="14081" width="48.85546875" style="14" customWidth="1"/>
    <col min="14082" max="14082" width="6.5703125" style="14" customWidth="1"/>
    <col min="14083" max="14083" width="4.5703125" style="14" customWidth="1"/>
    <col min="14084" max="14084" width="4" style="14" customWidth="1"/>
    <col min="14085" max="14085" width="13.28515625" style="14" customWidth="1"/>
    <col min="14086" max="14086" width="6.5703125" style="14" customWidth="1"/>
    <col min="14087" max="14089" width="12.42578125" style="14" customWidth="1"/>
    <col min="14090" max="14093" width="9" style="14" hidden="1" customWidth="1"/>
    <col min="14094" max="14094" width="22.42578125" style="14" customWidth="1"/>
    <col min="14095" max="14096" width="5.85546875" style="14" customWidth="1"/>
    <col min="14097" max="14097" width="6.140625" style="14" customWidth="1"/>
    <col min="14098" max="14336" width="9.140625" style="14"/>
    <col min="14337" max="14337" width="48.85546875" style="14" customWidth="1"/>
    <col min="14338" max="14338" width="6.5703125" style="14" customWidth="1"/>
    <col min="14339" max="14339" width="4.5703125" style="14" customWidth="1"/>
    <col min="14340" max="14340" width="4" style="14" customWidth="1"/>
    <col min="14341" max="14341" width="13.28515625" style="14" customWidth="1"/>
    <col min="14342" max="14342" width="6.5703125" style="14" customWidth="1"/>
    <col min="14343" max="14345" width="12.42578125" style="14" customWidth="1"/>
    <col min="14346" max="14349" width="9" style="14" hidden="1" customWidth="1"/>
    <col min="14350" max="14350" width="22.42578125" style="14" customWidth="1"/>
    <col min="14351" max="14352" width="5.85546875" style="14" customWidth="1"/>
    <col min="14353" max="14353" width="6.140625" style="14" customWidth="1"/>
    <col min="14354" max="14592" width="9.140625" style="14"/>
    <col min="14593" max="14593" width="48.85546875" style="14" customWidth="1"/>
    <col min="14594" max="14594" width="6.5703125" style="14" customWidth="1"/>
    <col min="14595" max="14595" width="4.5703125" style="14" customWidth="1"/>
    <col min="14596" max="14596" width="4" style="14" customWidth="1"/>
    <col min="14597" max="14597" width="13.28515625" style="14" customWidth="1"/>
    <col min="14598" max="14598" width="6.5703125" style="14" customWidth="1"/>
    <col min="14599" max="14601" width="12.42578125" style="14" customWidth="1"/>
    <col min="14602" max="14605" width="9" style="14" hidden="1" customWidth="1"/>
    <col min="14606" max="14606" width="22.42578125" style="14" customWidth="1"/>
    <col min="14607" max="14608" width="5.85546875" style="14" customWidth="1"/>
    <col min="14609" max="14609" width="6.140625" style="14" customWidth="1"/>
    <col min="14610" max="14848" width="9.140625" style="14"/>
    <col min="14849" max="14849" width="48.85546875" style="14" customWidth="1"/>
    <col min="14850" max="14850" width="6.5703125" style="14" customWidth="1"/>
    <col min="14851" max="14851" width="4.5703125" style="14" customWidth="1"/>
    <col min="14852" max="14852" width="4" style="14" customWidth="1"/>
    <col min="14853" max="14853" width="13.28515625" style="14" customWidth="1"/>
    <col min="14854" max="14854" width="6.5703125" style="14" customWidth="1"/>
    <col min="14855" max="14857" width="12.42578125" style="14" customWidth="1"/>
    <col min="14858" max="14861" width="9" style="14" hidden="1" customWidth="1"/>
    <col min="14862" max="14862" width="22.42578125" style="14" customWidth="1"/>
    <col min="14863" max="14864" width="5.85546875" style="14" customWidth="1"/>
    <col min="14865" max="14865" width="6.140625" style="14" customWidth="1"/>
    <col min="14866" max="15104" width="9.140625" style="14"/>
    <col min="15105" max="15105" width="48.85546875" style="14" customWidth="1"/>
    <col min="15106" max="15106" width="6.5703125" style="14" customWidth="1"/>
    <col min="15107" max="15107" width="4.5703125" style="14" customWidth="1"/>
    <col min="15108" max="15108" width="4" style="14" customWidth="1"/>
    <col min="15109" max="15109" width="13.28515625" style="14" customWidth="1"/>
    <col min="15110" max="15110" width="6.5703125" style="14" customWidth="1"/>
    <col min="15111" max="15113" width="12.42578125" style="14" customWidth="1"/>
    <col min="15114" max="15117" width="9" style="14" hidden="1" customWidth="1"/>
    <col min="15118" max="15118" width="22.42578125" style="14" customWidth="1"/>
    <col min="15119" max="15120" width="5.85546875" style="14" customWidth="1"/>
    <col min="15121" max="15121" width="6.140625" style="14" customWidth="1"/>
    <col min="15122" max="15360" width="9.140625" style="14"/>
    <col min="15361" max="15361" width="48.85546875" style="14" customWidth="1"/>
    <col min="15362" max="15362" width="6.5703125" style="14" customWidth="1"/>
    <col min="15363" max="15363" width="4.5703125" style="14" customWidth="1"/>
    <col min="15364" max="15364" width="4" style="14" customWidth="1"/>
    <col min="15365" max="15365" width="13.28515625" style="14" customWidth="1"/>
    <col min="15366" max="15366" width="6.5703125" style="14" customWidth="1"/>
    <col min="15367" max="15369" width="12.42578125" style="14" customWidth="1"/>
    <col min="15370" max="15373" width="9" style="14" hidden="1" customWidth="1"/>
    <col min="15374" max="15374" width="22.42578125" style="14" customWidth="1"/>
    <col min="15375" max="15376" width="5.85546875" style="14" customWidth="1"/>
    <col min="15377" max="15377" width="6.140625" style="14" customWidth="1"/>
    <col min="15378" max="15616" width="9.140625" style="14"/>
    <col min="15617" max="15617" width="48.85546875" style="14" customWidth="1"/>
    <col min="15618" max="15618" width="6.5703125" style="14" customWidth="1"/>
    <col min="15619" max="15619" width="4.5703125" style="14" customWidth="1"/>
    <col min="15620" max="15620" width="4" style="14" customWidth="1"/>
    <col min="15621" max="15621" width="13.28515625" style="14" customWidth="1"/>
    <col min="15622" max="15622" width="6.5703125" style="14" customWidth="1"/>
    <col min="15623" max="15625" width="12.42578125" style="14" customWidth="1"/>
    <col min="15626" max="15629" width="9" style="14" hidden="1" customWidth="1"/>
    <col min="15630" max="15630" width="22.42578125" style="14" customWidth="1"/>
    <col min="15631" max="15632" width="5.85546875" style="14" customWidth="1"/>
    <col min="15633" max="15633" width="6.140625" style="14" customWidth="1"/>
    <col min="15634" max="15872" width="9.140625" style="14"/>
    <col min="15873" max="15873" width="48.85546875" style="14" customWidth="1"/>
    <col min="15874" max="15874" width="6.5703125" style="14" customWidth="1"/>
    <col min="15875" max="15875" width="4.5703125" style="14" customWidth="1"/>
    <col min="15876" max="15876" width="4" style="14" customWidth="1"/>
    <col min="15877" max="15877" width="13.28515625" style="14" customWidth="1"/>
    <col min="15878" max="15878" width="6.5703125" style="14" customWidth="1"/>
    <col min="15879" max="15881" width="12.42578125" style="14" customWidth="1"/>
    <col min="15882" max="15885" width="9" style="14" hidden="1" customWidth="1"/>
    <col min="15886" max="15886" width="22.42578125" style="14" customWidth="1"/>
    <col min="15887" max="15888" width="5.85546875" style="14" customWidth="1"/>
    <col min="15889" max="15889" width="6.140625" style="14" customWidth="1"/>
    <col min="15890" max="16128" width="9.140625" style="14"/>
    <col min="16129" max="16129" width="48.85546875" style="14" customWidth="1"/>
    <col min="16130" max="16130" width="6.5703125" style="14" customWidth="1"/>
    <col min="16131" max="16131" width="4.5703125" style="14" customWidth="1"/>
    <col min="16132" max="16132" width="4" style="14" customWidth="1"/>
    <col min="16133" max="16133" width="13.28515625" style="14" customWidth="1"/>
    <col min="16134" max="16134" width="6.5703125" style="14" customWidth="1"/>
    <col min="16135" max="16137" width="12.42578125" style="14" customWidth="1"/>
    <col min="16138" max="16141" width="9" style="14" hidden="1" customWidth="1"/>
    <col min="16142" max="16142" width="22.42578125" style="14" customWidth="1"/>
    <col min="16143" max="16144" width="5.85546875" style="14" customWidth="1"/>
    <col min="16145" max="16145" width="6.140625" style="14" customWidth="1"/>
    <col min="16146" max="16384" width="9.140625" style="14"/>
  </cols>
  <sheetData>
    <row r="1" spans="1:13" ht="15">
      <c r="A1" s="16"/>
      <c r="B1" s="16"/>
      <c r="C1" s="16"/>
      <c r="D1" s="16"/>
      <c r="E1" s="597" t="s">
        <v>421</v>
      </c>
      <c r="F1" s="597"/>
      <c r="G1" s="597"/>
      <c r="H1" s="597"/>
      <c r="I1" s="597"/>
      <c r="J1" s="59"/>
      <c r="K1" s="59"/>
    </row>
    <row r="2" spans="1:13" ht="15">
      <c r="A2" s="16"/>
      <c r="B2" s="16"/>
      <c r="C2" s="16"/>
      <c r="D2" s="16"/>
      <c r="E2" s="597" t="s">
        <v>1</v>
      </c>
      <c r="F2" s="597"/>
      <c r="G2" s="597"/>
      <c r="H2" s="597"/>
      <c r="I2" s="597"/>
      <c r="J2" s="59"/>
      <c r="K2" s="59"/>
    </row>
    <row r="3" spans="1:13" ht="15">
      <c r="A3" s="16"/>
      <c r="B3" s="16"/>
      <c r="C3" s="16"/>
      <c r="D3" s="16"/>
      <c r="E3" s="597" t="s">
        <v>73</v>
      </c>
      <c r="F3" s="597"/>
      <c r="G3" s="597"/>
      <c r="H3" s="597"/>
      <c r="I3" s="597"/>
      <c r="J3" s="59"/>
      <c r="K3" s="59"/>
    </row>
    <row r="4" spans="1:13" ht="15">
      <c r="A4" s="16"/>
      <c r="B4" s="16"/>
      <c r="C4" s="16"/>
      <c r="D4" s="16"/>
      <c r="E4" s="597" t="s">
        <v>74</v>
      </c>
      <c r="F4" s="597"/>
      <c r="G4" s="597"/>
      <c r="H4" s="597"/>
      <c r="I4" s="597"/>
      <c r="J4" s="59"/>
      <c r="K4" s="59"/>
    </row>
    <row r="5" spans="1:13" ht="15">
      <c r="A5" s="16"/>
      <c r="B5" s="16"/>
      <c r="C5" s="16"/>
      <c r="D5" s="16"/>
      <c r="E5" s="597" t="s">
        <v>75</v>
      </c>
      <c r="F5" s="597"/>
      <c r="G5" s="597"/>
      <c r="H5" s="597"/>
      <c r="I5" s="597"/>
      <c r="J5" s="59"/>
      <c r="K5" s="59"/>
    </row>
    <row r="6" spans="1:13" ht="15">
      <c r="A6" s="16"/>
      <c r="B6" s="16"/>
      <c r="C6" s="16"/>
      <c r="D6" s="16"/>
      <c r="E6" s="597" t="s">
        <v>4</v>
      </c>
      <c r="F6" s="597"/>
      <c r="G6" s="597"/>
      <c r="H6" s="597"/>
      <c r="I6" s="597"/>
      <c r="J6" s="59"/>
      <c r="K6" s="59"/>
    </row>
    <row r="7" spans="1:13" ht="15">
      <c r="A7" s="18"/>
      <c r="B7" s="18"/>
      <c r="C7" s="18"/>
      <c r="D7" s="18"/>
      <c r="E7" s="597" t="s">
        <v>463</v>
      </c>
      <c r="F7" s="597"/>
      <c r="G7" s="597"/>
      <c r="H7" s="597"/>
      <c r="I7" s="597"/>
      <c r="J7" s="59"/>
      <c r="K7" s="59"/>
    </row>
    <row r="8" spans="1:13" ht="15">
      <c r="A8" s="18"/>
      <c r="B8" s="18"/>
      <c r="C8" s="18"/>
      <c r="D8" s="18"/>
      <c r="E8" s="597"/>
      <c r="F8" s="597"/>
      <c r="G8" s="597"/>
      <c r="H8" s="597"/>
      <c r="I8" s="597"/>
      <c r="J8" s="59"/>
      <c r="K8" s="59"/>
    </row>
    <row r="9" spans="1:13" ht="10.5" customHeight="1">
      <c r="A9" s="18"/>
      <c r="B9" s="18"/>
      <c r="C9" s="18"/>
      <c r="D9" s="18"/>
      <c r="E9" s="598"/>
      <c r="F9" s="598"/>
      <c r="G9" s="598"/>
      <c r="H9" s="598"/>
      <c r="I9" s="598"/>
      <c r="J9" s="59"/>
      <c r="K9" s="59"/>
    </row>
    <row r="10" spans="1:13" ht="50.25" customHeight="1">
      <c r="A10" s="599" t="s">
        <v>422</v>
      </c>
      <c r="B10" s="599"/>
      <c r="C10" s="599"/>
      <c r="D10" s="599"/>
      <c r="E10" s="599"/>
      <c r="F10" s="599"/>
      <c r="G10" s="599"/>
      <c r="H10" s="599"/>
      <c r="I10" s="599"/>
      <c r="J10" s="60"/>
      <c r="K10" s="61"/>
    </row>
    <row r="11" spans="1:13" s="4" customFormat="1" ht="18" customHeight="1">
      <c r="A11" s="595" t="s">
        <v>153</v>
      </c>
      <c r="B11" s="596" t="s">
        <v>423</v>
      </c>
      <c r="C11" s="593" t="s">
        <v>154</v>
      </c>
      <c r="D11" s="593" t="s">
        <v>155</v>
      </c>
      <c r="E11" s="593" t="s">
        <v>156</v>
      </c>
      <c r="F11" s="593" t="s">
        <v>157</v>
      </c>
      <c r="G11" s="594" t="s">
        <v>424</v>
      </c>
      <c r="H11" s="594"/>
      <c r="I11" s="594"/>
    </row>
    <row r="12" spans="1:13" s="5" customFormat="1" ht="12.75" customHeight="1">
      <c r="A12" s="595"/>
      <c r="B12" s="596"/>
      <c r="C12" s="593"/>
      <c r="D12" s="593"/>
      <c r="E12" s="593"/>
      <c r="F12" s="593"/>
      <c r="G12" s="594"/>
      <c r="H12" s="594"/>
      <c r="I12" s="594"/>
    </row>
    <row r="13" spans="1:13" s="5" customFormat="1" ht="24.75" customHeight="1">
      <c r="A13" s="595"/>
      <c r="B13" s="596"/>
      <c r="C13" s="593"/>
      <c r="D13" s="593"/>
      <c r="E13" s="593"/>
      <c r="F13" s="593"/>
      <c r="G13" s="19" t="s">
        <v>9</v>
      </c>
      <c r="H13" s="19" t="s">
        <v>10</v>
      </c>
      <c r="I13" s="20" t="s">
        <v>11</v>
      </c>
    </row>
    <row r="14" spans="1:13" s="5" customFormat="1" ht="47.25">
      <c r="A14" s="21" t="s">
        <v>425</v>
      </c>
      <c r="B14" s="22" t="s">
        <v>426</v>
      </c>
      <c r="C14" s="23"/>
      <c r="D14" s="23"/>
      <c r="E14" s="23"/>
      <c r="F14" s="23"/>
      <c r="G14" s="24">
        <f>G15+G64+G81+G101+G137+G146+G153+G160+G57</f>
        <v>24767.399999999998</v>
      </c>
      <c r="H14" s="24">
        <f>H15+H64+H81+H101+H137+H146+H153+H160</f>
        <v>15905.300000000001</v>
      </c>
      <c r="I14" s="24">
        <f>I15+I64+I81+I101+I137+I146+I153+I160</f>
        <v>16372</v>
      </c>
      <c r="J14" s="62" t="e">
        <f>J15+J58+J64+J81+J101+#REF!+J142+#REF!</f>
        <v>#REF!</v>
      </c>
      <c r="K14" s="63" t="e">
        <f>K15+K58+K64+K81+K101+#REF!+K142+#REF!</f>
        <v>#REF!</v>
      </c>
      <c r="L14" s="63" t="e">
        <f>L15+L58+L64+L81+L101+#REF!+L142+#REF!</f>
        <v>#REF!</v>
      </c>
      <c r="M14" s="63" t="e">
        <f>M15+M58+M64+M81+M101+#REF!+M142+#REF!</f>
        <v>#REF!</v>
      </c>
    </row>
    <row r="15" spans="1:13" s="6" customFormat="1" ht="15.75">
      <c r="A15" s="25" t="s">
        <v>98</v>
      </c>
      <c r="B15" s="26" t="s">
        <v>426</v>
      </c>
      <c r="C15" s="27" t="s">
        <v>160</v>
      </c>
      <c r="D15" s="27" t="s">
        <v>161</v>
      </c>
      <c r="E15" s="28"/>
      <c r="F15" s="28"/>
      <c r="G15" s="29">
        <f>G16+G22+G33+G43+G46</f>
        <v>12199.9</v>
      </c>
      <c r="H15" s="29">
        <f t="shared" ref="H15:M15" si="0">H16+H22+H33+H43+H46</f>
        <v>8679.1</v>
      </c>
      <c r="I15" s="29">
        <f t="shared" si="0"/>
        <v>7917.8</v>
      </c>
      <c r="J15" s="29">
        <f t="shared" si="0"/>
        <v>0</v>
      </c>
      <c r="K15" s="29">
        <f t="shared" si="0"/>
        <v>0</v>
      </c>
      <c r="L15" s="29">
        <f t="shared" si="0"/>
        <v>0</v>
      </c>
      <c r="M15" s="29">
        <f t="shared" si="0"/>
        <v>0</v>
      </c>
    </row>
    <row r="16" spans="1:13" s="6" customFormat="1" ht="57">
      <c r="A16" s="30" t="s">
        <v>100</v>
      </c>
      <c r="B16" s="31" t="s">
        <v>426</v>
      </c>
      <c r="C16" s="32" t="s">
        <v>160</v>
      </c>
      <c r="D16" s="32" t="s">
        <v>162</v>
      </c>
      <c r="E16" s="33"/>
      <c r="F16" s="33"/>
      <c r="G16" s="34">
        <f>G17</f>
        <v>149</v>
      </c>
      <c r="H16" s="34">
        <f t="shared" ref="H16:M16" si="1">H17</f>
        <v>20</v>
      </c>
      <c r="I16" s="34">
        <f t="shared" si="1"/>
        <v>20</v>
      </c>
      <c r="J16" s="34">
        <f t="shared" si="1"/>
        <v>0</v>
      </c>
      <c r="K16" s="34">
        <f t="shared" si="1"/>
        <v>0</v>
      </c>
      <c r="L16" s="34">
        <f t="shared" si="1"/>
        <v>0</v>
      </c>
      <c r="M16" s="34">
        <f t="shared" si="1"/>
        <v>0</v>
      </c>
    </row>
    <row r="17" spans="1:13" s="7" customFormat="1" ht="57">
      <c r="A17" s="35" t="s">
        <v>407</v>
      </c>
      <c r="B17" s="36" t="s">
        <v>426</v>
      </c>
      <c r="C17" s="32" t="s">
        <v>160</v>
      </c>
      <c r="D17" s="32" t="s">
        <v>162</v>
      </c>
      <c r="E17" s="33" t="s">
        <v>164</v>
      </c>
      <c r="F17" s="33"/>
      <c r="G17" s="34">
        <f t="shared" ref="G17:H20" si="2">G18</f>
        <v>149</v>
      </c>
      <c r="H17" s="34">
        <f t="shared" si="2"/>
        <v>20</v>
      </c>
      <c r="I17" s="34">
        <f>I18</f>
        <v>20</v>
      </c>
    </row>
    <row r="18" spans="1:13" s="7" customFormat="1" ht="28.5">
      <c r="A18" s="37" t="s">
        <v>165</v>
      </c>
      <c r="B18" s="31" t="s">
        <v>426</v>
      </c>
      <c r="C18" s="36" t="s">
        <v>160</v>
      </c>
      <c r="D18" s="36" t="s">
        <v>162</v>
      </c>
      <c r="E18" s="38" t="s">
        <v>166</v>
      </c>
      <c r="F18" s="38"/>
      <c r="G18" s="39">
        <f t="shared" si="2"/>
        <v>149</v>
      </c>
      <c r="H18" s="39">
        <f t="shared" si="2"/>
        <v>20</v>
      </c>
      <c r="I18" s="39">
        <f>I19</f>
        <v>20</v>
      </c>
    </row>
    <row r="19" spans="1:13" ht="15">
      <c r="A19" s="40" t="s">
        <v>167</v>
      </c>
      <c r="B19" s="36" t="s">
        <v>426</v>
      </c>
      <c r="C19" s="36" t="s">
        <v>160</v>
      </c>
      <c r="D19" s="36" t="s">
        <v>162</v>
      </c>
      <c r="E19" s="38" t="s">
        <v>168</v>
      </c>
      <c r="F19" s="38"/>
      <c r="G19" s="39">
        <f t="shared" si="2"/>
        <v>149</v>
      </c>
      <c r="H19" s="39">
        <f t="shared" si="2"/>
        <v>20</v>
      </c>
      <c r="I19" s="39">
        <f>I20</f>
        <v>20</v>
      </c>
    </row>
    <row r="20" spans="1:13" ht="30">
      <c r="A20" s="41" t="s">
        <v>169</v>
      </c>
      <c r="B20" s="31" t="s">
        <v>426</v>
      </c>
      <c r="C20" s="36" t="s">
        <v>160</v>
      </c>
      <c r="D20" s="36" t="s">
        <v>162</v>
      </c>
      <c r="E20" s="42" t="s">
        <v>170</v>
      </c>
      <c r="F20" s="42"/>
      <c r="G20" s="39">
        <f t="shared" si="2"/>
        <v>149</v>
      </c>
      <c r="H20" s="39">
        <f t="shared" si="2"/>
        <v>20</v>
      </c>
      <c r="I20" s="39">
        <f>I21</f>
        <v>20</v>
      </c>
      <c r="L20" s="14">
        <v>27</v>
      </c>
    </row>
    <row r="21" spans="1:13" s="8" customFormat="1" ht="30">
      <c r="A21" s="43" t="s">
        <v>197</v>
      </c>
      <c r="B21" s="36" t="s">
        <v>426</v>
      </c>
      <c r="C21" s="36" t="s">
        <v>160</v>
      </c>
      <c r="D21" s="36" t="s">
        <v>162</v>
      </c>
      <c r="E21" s="42" t="s">
        <v>170</v>
      </c>
      <c r="F21" s="42">
        <v>200</v>
      </c>
      <c r="G21" s="44">
        <v>149</v>
      </c>
      <c r="H21" s="44">
        <v>20</v>
      </c>
      <c r="I21" s="64">
        <v>20</v>
      </c>
    </row>
    <row r="22" spans="1:13" ht="71.25">
      <c r="A22" s="35" t="s">
        <v>102</v>
      </c>
      <c r="B22" s="31" t="s">
        <v>426</v>
      </c>
      <c r="C22" s="32" t="s">
        <v>160</v>
      </c>
      <c r="D22" s="32" t="s">
        <v>172</v>
      </c>
      <c r="E22" s="45"/>
      <c r="F22" s="45"/>
      <c r="G22" s="34">
        <f>G23</f>
        <v>11708.8</v>
      </c>
      <c r="H22" s="34">
        <f>H23</f>
        <v>8398.1</v>
      </c>
      <c r="I22" s="34">
        <f>I23</f>
        <v>7636.8</v>
      </c>
    </row>
    <row r="23" spans="1:13" ht="57">
      <c r="A23" s="35" t="s">
        <v>407</v>
      </c>
      <c r="B23" s="36" t="s">
        <v>426</v>
      </c>
      <c r="C23" s="32" t="s">
        <v>160</v>
      </c>
      <c r="D23" s="32" t="s">
        <v>172</v>
      </c>
      <c r="E23" s="33" t="s">
        <v>164</v>
      </c>
      <c r="F23" s="33"/>
      <c r="G23" s="34">
        <f>G24+G28</f>
        <v>11708.8</v>
      </c>
      <c r="H23" s="34">
        <f>H24+H28</f>
        <v>8398.1</v>
      </c>
      <c r="I23" s="34">
        <f>I24+I28</f>
        <v>7636.8</v>
      </c>
    </row>
    <row r="24" spans="1:13" ht="57">
      <c r="A24" s="37" t="s">
        <v>173</v>
      </c>
      <c r="B24" s="31" t="s">
        <v>426</v>
      </c>
      <c r="C24" s="36" t="s">
        <v>160</v>
      </c>
      <c r="D24" s="36" t="s">
        <v>172</v>
      </c>
      <c r="E24" s="38" t="s">
        <v>174</v>
      </c>
      <c r="F24" s="38"/>
      <c r="G24" s="39">
        <f t="shared" ref="G24:M26" si="3">G25</f>
        <v>3100</v>
      </c>
      <c r="H24" s="39">
        <f t="shared" si="3"/>
        <v>2500</v>
      </c>
      <c r="I24" s="39">
        <f>I25</f>
        <v>2000</v>
      </c>
    </row>
    <row r="25" spans="1:13" ht="15">
      <c r="A25" s="40" t="s">
        <v>167</v>
      </c>
      <c r="B25" s="36" t="s">
        <v>426</v>
      </c>
      <c r="C25" s="36" t="s">
        <v>160</v>
      </c>
      <c r="D25" s="36" t="s">
        <v>172</v>
      </c>
      <c r="E25" s="38" t="s">
        <v>175</v>
      </c>
      <c r="F25" s="38"/>
      <c r="G25" s="39">
        <f t="shared" si="3"/>
        <v>3100</v>
      </c>
      <c r="H25" s="39">
        <f t="shared" si="3"/>
        <v>2500</v>
      </c>
      <c r="I25" s="39">
        <f t="shared" si="3"/>
        <v>2000</v>
      </c>
    </row>
    <row r="26" spans="1:13" ht="30">
      <c r="A26" s="41" t="s">
        <v>169</v>
      </c>
      <c r="B26" s="31" t="s">
        <v>426</v>
      </c>
      <c r="C26" s="36" t="s">
        <v>160</v>
      </c>
      <c r="D26" s="36" t="s">
        <v>172</v>
      </c>
      <c r="E26" s="38" t="s">
        <v>176</v>
      </c>
      <c r="F26" s="38"/>
      <c r="G26" s="39">
        <f>G27</f>
        <v>3100</v>
      </c>
      <c r="H26" s="39">
        <f t="shared" si="3"/>
        <v>2500</v>
      </c>
      <c r="I26" s="39">
        <f>I27</f>
        <v>2000</v>
      </c>
      <c r="J26" s="39">
        <f t="shared" si="3"/>
        <v>0</v>
      </c>
      <c r="K26" s="39">
        <f t="shared" si="3"/>
        <v>0</v>
      </c>
      <c r="L26" s="39">
        <f t="shared" si="3"/>
        <v>0</v>
      </c>
      <c r="M26" s="39">
        <f t="shared" si="3"/>
        <v>0</v>
      </c>
    </row>
    <row r="27" spans="1:13" ht="75">
      <c r="A27" s="43" t="s">
        <v>177</v>
      </c>
      <c r="B27" s="36" t="s">
        <v>426</v>
      </c>
      <c r="C27" s="36" t="s">
        <v>160</v>
      </c>
      <c r="D27" s="36" t="s">
        <v>172</v>
      </c>
      <c r="E27" s="42" t="s">
        <v>176</v>
      </c>
      <c r="F27" s="42">
        <v>100</v>
      </c>
      <c r="G27" s="39">
        <v>3100</v>
      </c>
      <c r="H27" s="357">
        <v>2500</v>
      </c>
      <c r="I27" s="357">
        <v>2000</v>
      </c>
    </row>
    <row r="28" spans="1:13" ht="28.5">
      <c r="A28" s="37" t="s">
        <v>165</v>
      </c>
      <c r="B28" s="31" t="s">
        <v>426</v>
      </c>
      <c r="C28" s="32" t="s">
        <v>160</v>
      </c>
      <c r="D28" s="32" t="s">
        <v>172</v>
      </c>
      <c r="E28" s="45" t="s">
        <v>166</v>
      </c>
      <c r="F28" s="45"/>
      <c r="G28" s="34">
        <f>G29</f>
        <v>8608.7999999999993</v>
      </c>
      <c r="H28" s="34">
        <f t="shared" ref="G28:I29" si="4">H29</f>
        <v>5898.1</v>
      </c>
      <c r="I28" s="34">
        <f t="shared" si="4"/>
        <v>5636.8</v>
      </c>
    </row>
    <row r="29" spans="1:13" ht="15">
      <c r="A29" s="40" t="s">
        <v>167</v>
      </c>
      <c r="B29" s="36" t="s">
        <v>426</v>
      </c>
      <c r="C29" s="36" t="s">
        <v>160</v>
      </c>
      <c r="D29" s="36" t="s">
        <v>172</v>
      </c>
      <c r="E29" s="38" t="s">
        <v>168</v>
      </c>
      <c r="F29" s="38"/>
      <c r="G29" s="39">
        <f t="shared" si="4"/>
        <v>8608.7999999999993</v>
      </c>
      <c r="H29" s="39">
        <f t="shared" si="4"/>
        <v>5898.1</v>
      </c>
      <c r="I29" s="39">
        <f t="shared" si="4"/>
        <v>5636.8</v>
      </c>
      <c r="J29" s="14">
        <v>62</v>
      </c>
      <c r="L29" s="14">
        <v>59</v>
      </c>
    </row>
    <row r="30" spans="1:13" ht="30">
      <c r="A30" s="41" t="s">
        <v>169</v>
      </c>
      <c r="B30" s="31" t="s">
        <v>426</v>
      </c>
      <c r="C30" s="36" t="s">
        <v>160</v>
      </c>
      <c r="D30" s="36" t="s">
        <v>172</v>
      </c>
      <c r="E30" s="42" t="s">
        <v>170</v>
      </c>
      <c r="F30" s="42"/>
      <c r="G30" s="39">
        <f>G31+G32</f>
        <v>8608.7999999999993</v>
      </c>
      <c r="H30" s="39">
        <f>H31+H32</f>
        <v>5898.1</v>
      </c>
      <c r="I30" s="39">
        <f>I31+I32</f>
        <v>5636.8</v>
      </c>
    </row>
    <row r="31" spans="1:13" ht="75">
      <c r="A31" s="43" t="s">
        <v>177</v>
      </c>
      <c r="B31" s="36" t="s">
        <v>426</v>
      </c>
      <c r="C31" s="36" t="s">
        <v>160</v>
      </c>
      <c r="D31" s="36" t="s">
        <v>172</v>
      </c>
      <c r="E31" s="42" t="s">
        <v>170</v>
      </c>
      <c r="F31" s="42">
        <v>100</v>
      </c>
      <c r="G31" s="357">
        <v>7000</v>
      </c>
      <c r="H31" s="357">
        <v>4898.1000000000004</v>
      </c>
      <c r="I31" s="357">
        <v>4836.8</v>
      </c>
    </row>
    <row r="32" spans="1:13" ht="30">
      <c r="A32" s="43" t="s">
        <v>197</v>
      </c>
      <c r="B32" s="36" t="s">
        <v>426</v>
      </c>
      <c r="C32" s="36" t="s">
        <v>160</v>
      </c>
      <c r="D32" s="36" t="s">
        <v>172</v>
      </c>
      <c r="E32" s="42" t="s">
        <v>170</v>
      </c>
      <c r="F32" s="42">
        <v>200</v>
      </c>
      <c r="G32" s="39">
        <v>1608.8</v>
      </c>
      <c r="H32" s="39">
        <v>1000</v>
      </c>
      <c r="I32" s="39">
        <v>800</v>
      </c>
    </row>
    <row r="33" spans="1:13" s="7" customFormat="1" ht="42.75">
      <c r="A33" s="30" t="s">
        <v>104</v>
      </c>
      <c r="B33" s="31" t="s">
        <v>426</v>
      </c>
      <c r="C33" s="32" t="s">
        <v>160</v>
      </c>
      <c r="D33" s="32" t="s">
        <v>178</v>
      </c>
      <c r="E33" s="46"/>
      <c r="F33" s="46"/>
      <c r="G33" s="34">
        <f>G34</f>
        <v>232.5</v>
      </c>
      <c r="H33" s="34">
        <f t="shared" ref="H33:I33" si="5">H34</f>
        <v>232.5</v>
      </c>
      <c r="I33" s="34">
        <f t="shared" si="5"/>
        <v>232.5</v>
      </c>
    </row>
    <row r="34" spans="1:13" s="7" customFormat="1" ht="28.5">
      <c r="A34" s="47" t="s">
        <v>165</v>
      </c>
      <c r="B34" s="36" t="s">
        <v>426</v>
      </c>
      <c r="C34" s="32" t="s">
        <v>160</v>
      </c>
      <c r="D34" s="32" t="s">
        <v>178</v>
      </c>
      <c r="E34" s="33" t="s">
        <v>164</v>
      </c>
      <c r="F34" s="33"/>
      <c r="G34" s="34">
        <f>G35</f>
        <v>232.5</v>
      </c>
      <c r="H34" s="34">
        <f t="shared" ref="H34:I34" si="6">H35</f>
        <v>232.5</v>
      </c>
      <c r="I34" s="34">
        <f t="shared" si="6"/>
        <v>232.5</v>
      </c>
    </row>
    <row r="35" spans="1:13" ht="28.5">
      <c r="A35" s="48" t="s">
        <v>179</v>
      </c>
      <c r="B35" s="31" t="s">
        <v>426</v>
      </c>
      <c r="C35" s="36" t="s">
        <v>160</v>
      </c>
      <c r="D35" s="36" t="s">
        <v>178</v>
      </c>
      <c r="E35" s="38" t="s">
        <v>166</v>
      </c>
      <c r="F35" s="38"/>
      <c r="G35" s="39">
        <f>G36</f>
        <v>232.5</v>
      </c>
      <c r="H35" s="39">
        <f t="shared" ref="H35:I35" si="7">H36</f>
        <v>232.5</v>
      </c>
      <c r="I35" s="39">
        <f t="shared" si="7"/>
        <v>232.5</v>
      </c>
    </row>
    <row r="36" spans="1:13" ht="15">
      <c r="A36" s="47" t="s">
        <v>167</v>
      </c>
      <c r="B36" s="36" t="s">
        <v>426</v>
      </c>
      <c r="C36" s="36" t="s">
        <v>160</v>
      </c>
      <c r="D36" s="36" t="s">
        <v>178</v>
      </c>
      <c r="E36" s="38" t="s">
        <v>168</v>
      </c>
      <c r="F36" s="38"/>
      <c r="G36" s="39">
        <f>G37+G39</f>
        <v>232.5</v>
      </c>
      <c r="H36" s="39">
        <f t="shared" ref="H36:I36" si="8">H37+H39</f>
        <v>232.5</v>
      </c>
      <c r="I36" s="39">
        <f t="shared" si="8"/>
        <v>232.5</v>
      </c>
    </row>
    <row r="37" spans="1:13" ht="60">
      <c r="A37" s="41" t="s">
        <v>180</v>
      </c>
      <c r="B37" s="31" t="s">
        <v>426</v>
      </c>
      <c r="C37" s="36" t="s">
        <v>160</v>
      </c>
      <c r="D37" s="36" t="s">
        <v>178</v>
      </c>
      <c r="E37" s="42" t="s">
        <v>181</v>
      </c>
      <c r="F37" s="42"/>
      <c r="G37" s="39">
        <f>G38</f>
        <v>232.5</v>
      </c>
      <c r="H37" s="39">
        <f t="shared" ref="H37:I37" si="9">H38</f>
        <v>232.5</v>
      </c>
      <c r="I37" s="39">
        <f t="shared" si="9"/>
        <v>232.5</v>
      </c>
    </row>
    <row r="38" spans="1:13" ht="15">
      <c r="A38" s="41" t="s">
        <v>182</v>
      </c>
      <c r="B38" s="36" t="s">
        <v>426</v>
      </c>
      <c r="C38" s="36" t="s">
        <v>160</v>
      </c>
      <c r="D38" s="36" t="s">
        <v>178</v>
      </c>
      <c r="E38" s="42" t="s">
        <v>181</v>
      </c>
      <c r="F38" s="42">
        <v>500</v>
      </c>
      <c r="G38" s="39">
        <v>232.5</v>
      </c>
      <c r="H38" s="39">
        <v>232.5</v>
      </c>
      <c r="I38" s="357">
        <v>232.5</v>
      </c>
    </row>
    <row r="39" spans="1:13" ht="45">
      <c r="A39" s="41" t="s">
        <v>427</v>
      </c>
      <c r="B39" s="36" t="s">
        <v>426</v>
      </c>
      <c r="C39" s="36" t="s">
        <v>160</v>
      </c>
      <c r="D39" s="36" t="s">
        <v>178</v>
      </c>
      <c r="E39" s="42" t="s">
        <v>184</v>
      </c>
      <c r="F39" s="42"/>
      <c r="G39" s="39">
        <f>G40</f>
        <v>0</v>
      </c>
      <c r="H39" s="39">
        <f t="shared" ref="H39:M39" si="10">H40</f>
        <v>0</v>
      </c>
      <c r="I39" s="39">
        <f t="shared" si="10"/>
        <v>0</v>
      </c>
      <c r="J39" s="39">
        <f t="shared" si="10"/>
        <v>0</v>
      </c>
      <c r="K39" s="39">
        <f t="shared" si="10"/>
        <v>0</v>
      </c>
      <c r="L39" s="39">
        <f t="shared" si="10"/>
        <v>0</v>
      </c>
      <c r="M39" s="39">
        <f t="shared" si="10"/>
        <v>0</v>
      </c>
    </row>
    <row r="40" spans="1:13" ht="15">
      <c r="A40" s="41" t="s">
        <v>182</v>
      </c>
      <c r="B40" s="36" t="s">
        <v>426</v>
      </c>
      <c r="C40" s="36" t="s">
        <v>160</v>
      </c>
      <c r="D40" s="36" t="s">
        <v>178</v>
      </c>
      <c r="E40" s="42" t="s">
        <v>184</v>
      </c>
      <c r="F40" s="42">
        <v>500</v>
      </c>
      <c r="G40" s="39"/>
      <c r="H40" s="39"/>
      <c r="I40" s="39"/>
    </row>
    <row r="41" spans="1:13" ht="28.5">
      <c r="A41" s="49" t="s">
        <v>106</v>
      </c>
      <c r="B41" s="32" t="s">
        <v>426</v>
      </c>
      <c r="C41" s="32" t="s">
        <v>160</v>
      </c>
      <c r="D41" s="32" t="s">
        <v>186</v>
      </c>
      <c r="E41" s="42"/>
      <c r="F41" s="42"/>
      <c r="G41" s="34">
        <f>G42</f>
        <v>0</v>
      </c>
      <c r="H41" s="39">
        <v>0</v>
      </c>
      <c r="I41" s="39">
        <v>0</v>
      </c>
    </row>
    <row r="42" spans="1:13" ht="15">
      <c r="A42" s="41" t="s">
        <v>428</v>
      </c>
      <c r="B42" s="36" t="s">
        <v>426</v>
      </c>
      <c r="C42" s="36" t="s">
        <v>160</v>
      </c>
      <c r="D42" s="36" t="s">
        <v>186</v>
      </c>
      <c r="E42" s="42" t="s">
        <v>189</v>
      </c>
      <c r="F42" s="42">
        <v>880</v>
      </c>
      <c r="G42" s="39"/>
      <c r="H42" s="39"/>
      <c r="I42" s="39"/>
    </row>
    <row r="43" spans="1:13" ht="15">
      <c r="A43" s="49" t="s">
        <v>167</v>
      </c>
      <c r="B43" s="32" t="s">
        <v>426</v>
      </c>
      <c r="C43" s="32" t="s">
        <v>160</v>
      </c>
      <c r="D43" s="32" t="s">
        <v>191</v>
      </c>
      <c r="E43" s="42"/>
      <c r="F43" s="42"/>
      <c r="G43" s="34">
        <f>G44</f>
        <v>10</v>
      </c>
      <c r="H43" s="34">
        <f t="shared" ref="H43:M43" si="11">H44</f>
        <v>5</v>
      </c>
      <c r="I43" s="34">
        <f t="shared" si="11"/>
        <v>5</v>
      </c>
      <c r="J43" s="34">
        <f t="shared" si="11"/>
        <v>0</v>
      </c>
      <c r="K43" s="34">
        <f t="shared" si="11"/>
        <v>0</v>
      </c>
      <c r="L43" s="34">
        <f t="shared" si="11"/>
        <v>0</v>
      </c>
      <c r="M43" s="34">
        <f t="shared" si="11"/>
        <v>0</v>
      </c>
    </row>
    <row r="44" spans="1:13" ht="30">
      <c r="A44" s="41" t="s">
        <v>192</v>
      </c>
      <c r="B44" s="36" t="s">
        <v>426</v>
      </c>
      <c r="C44" s="36" t="s">
        <v>160</v>
      </c>
      <c r="D44" s="36" t="s">
        <v>191</v>
      </c>
      <c r="E44" s="42">
        <v>6890100000</v>
      </c>
      <c r="F44" s="42"/>
      <c r="G44" s="39">
        <f>G45</f>
        <v>10</v>
      </c>
      <c r="H44" s="39">
        <f t="shared" ref="H44:I44" si="12">H45</f>
        <v>5</v>
      </c>
      <c r="I44" s="39">
        <f t="shared" si="12"/>
        <v>5</v>
      </c>
    </row>
    <row r="45" spans="1:13" ht="30">
      <c r="A45" s="41" t="s">
        <v>192</v>
      </c>
      <c r="B45" s="36" t="s">
        <v>426</v>
      </c>
      <c r="C45" s="36" t="s">
        <v>160</v>
      </c>
      <c r="D45" s="36" t="s">
        <v>191</v>
      </c>
      <c r="E45" s="42">
        <v>6890110220</v>
      </c>
      <c r="F45" s="42">
        <v>870</v>
      </c>
      <c r="G45" s="39">
        <v>10</v>
      </c>
      <c r="H45" s="39">
        <v>5</v>
      </c>
      <c r="I45" s="39">
        <v>5</v>
      </c>
    </row>
    <row r="46" spans="1:13" s="6" customFormat="1" ht="15">
      <c r="A46" s="50" t="s">
        <v>111</v>
      </c>
      <c r="B46" s="31" t="s">
        <v>426</v>
      </c>
      <c r="C46" s="32" t="s">
        <v>160</v>
      </c>
      <c r="D46" s="32" t="s">
        <v>194</v>
      </c>
      <c r="E46" s="51"/>
      <c r="F46" s="42"/>
      <c r="G46" s="34">
        <f>G47+G52</f>
        <v>99.6</v>
      </c>
      <c r="H46" s="34">
        <f t="shared" ref="H46:I46" si="13">H47+H52</f>
        <v>23.5</v>
      </c>
      <c r="I46" s="34">
        <f t="shared" si="13"/>
        <v>23.5</v>
      </c>
    </row>
    <row r="47" spans="1:13" s="6" customFormat="1" ht="39" customHeight="1">
      <c r="A47" s="47" t="s">
        <v>165</v>
      </c>
      <c r="B47" s="31" t="s">
        <v>426</v>
      </c>
      <c r="C47" s="32" t="s">
        <v>160</v>
      </c>
      <c r="D47" s="32" t="s">
        <v>194</v>
      </c>
      <c r="E47" s="38" t="s">
        <v>166</v>
      </c>
      <c r="F47" s="42"/>
      <c r="G47" s="34">
        <f>G48</f>
        <v>3.5</v>
      </c>
      <c r="H47" s="34">
        <f t="shared" ref="H47:I47" si="14">H48</f>
        <v>3.5</v>
      </c>
      <c r="I47" s="34">
        <f t="shared" si="14"/>
        <v>3.5</v>
      </c>
    </row>
    <row r="48" spans="1:13" s="6" customFormat="1" ht="29.25">
      <c r="A48" s="48" t="s">
        <v>179</v>
      </c>
      <c r="B48" s="31" t="s">
        <v>426</v>
      </c>
      <c r="C48" s="32" t="s">
        <v>160</v>
      </c>
      <c r="D48" s="32" t="s">
        <v>194</v>
      </c>
      <c r="E48" s="38" t="s">
        <v>166</v>
      </c>
      <c r="F48" s="42"/>
      <c r="G48" s="34">
        <f>G49</f>
        <v>3.5</v>
      </c>
      <c r="H48" s="34">
        <f t="shared" ref="H48:I48" si="15">H49</f>
        <v>3.5</v>
      </c>
      <c r="I48" s="34">
        <f t="shared" si="15"/>
        <v>3.5</v>
      </c>
    </row>
    <row r="49" spans="1:19" s="6" customFormat="1" ht="15">
      <c r="A49" s="47" t="s">
        <v>167</v>
      </c>
      <c r="B49" s="31" t="s">
        <v>426</v>
      </c>
      <c r="C49" s="32" t="s">
        <v>160</v>
      </c>
      <c r="D49" s="32" t="s">
        <v>194</v>
      </c>
      <c r="E49" s="38" t="s">
        <v>168</v>
      </c>
      <c r="F49" s="42"/>
      <c r="G49" s="34">
        <f>G50</f>
        <v>3.5</v>
      </c>
      <c r="H49" s="34">
        <f t="shared" ref="H49:I49" si="16">H50</f>
        <v>3.5</v>
      </c>
      <c r="I49" s="34">
        <f t="shared" si="16"/>
        <v>3.5</v>
      </c>
    </row>
    <row r="50" spans="1:19" s="6" customFormat="1" ht="75">
      <c r="A50" s="52" t="s">
        <v>195</v>
      </c>
      <c r="B50" s="31" t="s">
        <v>426</v>
      </c>
      <c r="C50" s="32" t="s">
        <v>160</v>
      </c>
      <c r="D50" s="32" t="s">
        <v>194</v>
      </c>
      <c r="E50" s="38" t="s">
        <v>196</v>
      </c>
      <c r="F50" s="42"/>
      <c r="G50" s="34">
        <f>G51</f>
        <v>3.5</v>
      </c>
      <c r="H50" s="34">
        <f t="shared" ref="H50:I50" si="17">H51</f>
        <v>3.5</v>
      </c>
      <c r="I50" s="34">
        <f t="shared" si="17"/>
        <v>3.5</v>
      </c>
    </row>
    <row r="51" spans="1:19" s="6" customFormat="1" ht="30">
      <c r="A51" s="43" t="s">
        <v>197</v>
      </c>
      <c r="B51" s="31" t="s">
        <v>426</v>
      </c>
      <c r="C51" s="32" t="s">
        <v>160</v>
      </c>
      <c r="D51" s="32" t="s">
        <v>194</v>
      </c>
      <c r="E51" s="38" t="s">
        <v>196</v>
      </c>
      <c r="F51" s="42">
        <v>200</v>
      </c>
      <c r="G51" s="533">
        <v>3.5</v>
      </c>
      <c r="H51" s="34">
        <v>3.5</v>
      </c>
      <c r="I51" s="34">
        <v>3.5</v>
      </c>
    </row>
    <row r="52" spans="1:19" s="7" customFormat="1" ht="42.75">
      <c r="A52" s="53" t="s">
        <v>198</v>
      </c>
      <c r="B52" s="36" t="s">
        <v>426</v>
      </c>
      <c r="C52" s="32" t="s">
        <v>160</v>
      </c>
      <c r="D52" s="32" t="s">
        <v>194</v>
      </c>
      <c r="E52" s="33" t="s">
        <v>199</v>
      </c>
      <c r="F52" s="33"/>
      <c r="G52" s="34">
        <f t="shared" ref="G52:M55" si="18">G53</f>
        <v>96.1</v>
      </c>
      <c r="H52" s="34">
        <f t="shared" si="18"/>
        <v>20</v>
      </c>
      <c r="I52" s="34">
        <f t="shared" si="18"/>
        <v>20</v>
      </c>
    </row>
    <row r="53" spans="1:19" s="7" customFormat="1" ht="15">
      <c r="A53" s="54" t="s">
        <v>167</v>
      </c>
      <c r="B53" s="31" t="s">
        <v>426</v>
      </c>
      <c r="C53" s="36" t="s">
        <v>160</v>
      </c>
      <c r="D53" s="36" t="s">
        <v>194</v>
      </c>
      <c r="E53" s="42" t="s">
        <v>187</v>
      </c>
      <c r="F53" s="42"/>
      <c r="G53" s="39">
        <f>G54</f>
        <v>96.1</v>
      </c>
      <c r="H53" s="39">
        <f t="shared" si="18"/>
        <v>20</v>
      </c>
      <c r="I53" s="39">
        <f t="shared" si="18"/>
        <v>20</v>
      </c>
    </row>
    <row r="54" spans="1:19" s="7" customFormat="1" ht="15">
      <c r="A54" s="54" t="s">
        <v>167</v>
      </c>
      <c r="B54" s="36" t="s">
        <v>426</v>
      </c>
      <c r="C54" s="36" t="s">
        <v>160</v>
      </c>
      <c r="D54" s="36" t="s">
        <v>194</v>
      </c>
      <c r="E54" s="42" t="s">
        <v>200</v>
      </c>
      <c r="F54" s="42"/>
      <c r="G54" s="39">
        <f>G55</f>
        <v>96.1</v>
      </c>
      <c r="H54" s="39">
        <f t="shared" si="18"/>
        <v>20</v>
      </c>
      <c r="I54" s="39">
        <f t="shared" si="18"/>
        <v>20</v>
      </c>
      <c r="J54" s="7">
        <v>22</v>
      </c>
    </row>
    <row r="55" spans="1:19" s="7" customFormat="1" ht="75">
      <c r="A55" s="41" t="s">
        <v>201</v>
      </c>
      <c r="B55" s="31" t="s">
        <v>426</v>
      </c>
      <c r="C55" s="36" t="s">
        <v>160</v>
      </c>
      <c r="D55" s="36" t="s">
        <v>194</v>
      </c>
      <c r="E55" s="42" t="s">
        <v>202</v>
      </c>
      <c r="F55" s="42"/>
      <c r="G55" s="39">
        <f>G56</f>
        <v>96.1</v>
      </c>
      <c r="H55" s="39">
        <f t="shared" si="18"/>
        <v>20</v>
      </c>
      <c r="I55" s="39">
        <f t="shared" si="18"/>
        <v>20</v>
      </c>
      <c r="J55" s="39">
        <f t="shared" si="18"/>
        <v>0</v>
      </c>
      <c r="K55" s="39">
        <f t="shared" si="18"/>
        <v>0</v>
      </c>
      <c r="L55" s="39">
        <f t="shared" si="18"/>
        <v>0</v>
      </c>
      <c r="M55" s="39">
        <f t="shared" si="18"/>
        <v>0</v>
      </c>
    </row>
    <row r="56" spans="1:19" s="7" customFormat="1" ht="30">
      <c r="A56" s="43" t="s">
        <v>197</v>
      </c>
      <c r="B56" s="36" t="s">
        <v>426</v>
      </c>
      <c r="C56" s="36" t="s">
        <v>160</v>
      </c>
      <c r="D56" s="36" t="s">
        <v>194</v>
      </c>
      <c r="E56" s="42" t="s">
        <v>202</v>
      </c>
      <c r="F56" s="42">
        <v>200</v>
      </c>
      <c r="G56" s="532">
        <v>96.1</v>
      </c>
      <c r="H56" s="42">
        <v>20</v>
      </c>
      <c r="I56" s="65">
        <v>20</v>
      </c>
    </row>
    <row r="57" spans="1:19" ht="15">
      <c r="A57" s="534" t="s">
        <v>203</v>
      </c>
      <c r="B57" s="535" t="s">
        <v>426</v>
      </c>
      <c r="C57" s="536" t="s">
        <v>204</v>
      </c>
      <c r="D57" s="536" t="s">
        <v>161</v>
      </c>
      <c r="E57" s="537"/>
      <c r="F57" s="537"/>
      <c r="G57" s="538">
        <f t="shared" ref="G57:M62" si="19">G58</f>
        <v>214.8</v>
      </c>
      <c r="H57" s="538">
        <f t="shared" si="19"/>
        <v>0</v>
      </c>
      <c r="I57" s="538">
        <f t="shared" si="19"/>
        <v>0</v>
      </c>
      <c r="N57" s="66"/>
      <c r="O57" s="67"/>
      <c r="P57" s="67"/>
      <c r="Q57" s="67"/>
      <c r="R57" s="67"/>
      <c r="S57" s="67"/>
    </row>
    <row r="58" spans="1:19" s="9" customFormat="1" ht="15">
      <c r="A58" s="55" t="s">
        <v>115</v>
      </c>
      <c r="B58" s="31" t="s">
        <v>426</v>
      </c>
      <c r="C58" s="32" t="s">
        <v>204</v>
      </c>
      <c r="D58" s="32" t="s">
        <v>162</v>
      </c>
      <c r="E58" s="33"/>
      <c r="F58" s="33"/>
      <c r="G58" s="34">
        <f t="shared" si="19"/>
        <v>214.8</v>
      </c>
      <c r="H58" s="34">
        <f t="shared" si="19"/>
        <v>0</v>
      </c>
      <c r="I58" s="34">
        <f t="shared" si="19"/>
        <v>0</v>
      </c>
    </row>
    <row r="59" spans="1:19" ht="42.75">
      <c r="A59" s="53" t="s">
        <v>198</v>
      </c>
      <c r="B59" s="36" t="s">
        <v>426</v>
      </c>
      <c r="C59" s="32" t="s">
        <v>204</v>
      </c>
      <c r="D59" s="32" t="s">
        <v>162</v>
      </c>
      <c r="E59" s="33" t="s">
        <v>199</v>
      </c>
      <c r="F59" s="33"/>
      <c r="G59" s="34">
        <f t="shared" si="19"/>
        <v>214.8</v>
      </c>
      <c r="H59" s="34">
        <f t="shared" si="19"/>
        <v>0</v>
      </c>
      <c r="I59" s="34">
        <f t="shared" si="19"/>
        <v>0</v>
      </c>
    </row>
    <row r="60" spans="1:19" ht="15">
      <c r="A60" s="54" t="s">
        <v>167</v>
      </c>
      <c r="B60" s="31" t="s">
        <v>426</v>
      </c>
      <c r="C60" s="36" t="s">
        <v>204</v>
      </c>
      <c r="D60" s="36" t="s">
        <v>162</v>
      </c>
      <c r="E60" s="42" t="s">
        <v>187</v>
      </c>
      <c r="F60" s="42"/>
      <c r="G60" s="39">
        <f t="shared" si="19"/>
        <v>214.8</v>
      </c>
      <c r="H60" s="39">
        <f t="shared" si="19"/>
        <v>0</v>
      </c>
      <c r="I60" s="39">
        <f t="shared" si="19"/>
        <v>0</v>
      </c>
    </row>
    <row r="61" spans="1:19" ht="15">
      <c r="A61" s="54" t="s">
        <v>167</v>
      </c>
      <c r="B61" s="36" t="s">
        <v>426</v>
      </c>
      <c r="C61" s="36" t="s">
        <v>204</v>
      </c>
      <c r="D61" s="36" t="s">
        <v>162</v>
      </c>
      <c r="E61" s="42" t="s">
        <v>200</v>
      </c>
      <c r="F61" s="42"/>
      <c r="G61" s="39">
        <f t="shared" si="19"/>
        <v>214.8</v>
      </c>
      <c r="H61" s="39">
        <f t="shared" si="19"/>
        <v>0</v>
      </c>
      <c r="I61" s="39">
        <f t="shared" si="19"/>
        <v>0</v>
      </c>
    </row>
    <row r="62" spans="1:19" ht="45">
      <c r="A62" s="41" t="s">
        <v>205</v>
      </c>
      <c r="B62" s="31" t="s">
        <v>426</v>
      </c>
      <c r="C62" s="36" t="s">
        <v>204</v>
      </c>
      <c r="D62" s="36" t="s">
        <v>162</v>
      </c>
      <c r="E62" s="42" t="s">
        <v>206</v>
      </c>
      <c r="F62" s="42"/>
      <c r="G62" s="39">
        <f>G63</f>
        <v>214.8</v>
      </c>
      <c r="H62" s="39">
        <f t="shared" si="19"/>
        <v>0</v>
      </c>
      <c r="I62" s="39">
        <f t="shared" si="19"/>
        <v>0</v>
      </c>
      <c r="J62" s="39">
        <f t="shared" si="19"/>
        <v>0</v>
      </c>
      <c r="K62" s="39">
        <f t="shared" si="19"/>
        <v>0</v>
      </c>
      <c r="L62" s="39">
        <f t="shared" si="19"/>
        <v>0</v>
      </c>
      <c r="M62" s="39">
        <f t="shared" si="19"/>
        <v>0</v>
      </c>
    </row>
    <row r="63" spans="1:19" ht="75">
      <c r="A63" s="43" t="s">
        <v>177</v>
      </c>
      <c r="B63" s="36" t="s">
        <v>426</v>
      </c>
      <c r="C63" s="36" t="s">
        <v>204</v>
      </c>
      <c r="D63" s="36" t="s">
        <v>162</v>
      </c>
      <c r="E63" s="42" t="s">
        <v>206</v>
      </c>
      <c r="F63" s="42">
        <v>100</v>
      </c>
      <c r="G63" s="357">
        <v>214.8</v>
      </c>
      <c r="H63" s="39"/>
      <c r="I63" s="39">
        <v>0</v>
      </c>
      <c r="N63" s="68"/>
    </row>
    <row r="64" spans="1:19" ht="31.5">
      <c r="A64" s="25" t="s">
        <v>207</v>
      </c>
      <c r="B64" s="56" t="s">
        <v>426</v>
      </c>
      <c r="C64" s="27" t="s">
        <v>162</v>
      </c>
      <c r="D64" s="27" t="s">
        <v>161</v>
      </c>
      <c r="E64" s="57"/>
      <c r="F64" s="57"/>
      <c r="G64" s="58">
        <f>G65</f>
        <v>126</v>
      </c>
      <c r="H64" s="58">
        <f t="shared" ref="H64:I64" si="20">H65</f>
        <v>20</v>
      </c>
      <c r="I64" s="58">
        <f t="shared" si="20"/>
        <v>20</v>
      </c>
    </row>
    <row r="65" spans="1:13" ht="57.75" customHeight="1">
      <c r="A65" s="69" t="s">
        <v>208</v>
      </c>
      <c r="B65" s="31" t="s">
        <v>426</v>
      </c>
      <c r="C65" s="32" t="s">
        <v>162</v>
      </c>
      <c r="D65" s="32" t="s">
        <v>209</v>
      </c>
      <c r="E65" s="33"/>
      <c r="F65" s="33"/>
      <c r="G65" s="34">
        <f>G66</f>
        <v>126</v>
      </c>
      <c r="H65" s="34">
        <f t="shared" ref="H65:I65" si="21">H66</f>
        <v>20</v>
      </c>
      <c r="I65" s="34">
        <f t="shared" si="21"/>
        <v>20</v>
      </c>
    </row>
    <row r="66" spans="1:13" ht="15">
      <c r="A66" s="43" t="s">
        <v>429</v>
      </c>
      <c r="B66" s="36" t="s">
        <v>426</v>
      </c>
      <c r="C66" s="70" t="s">
        <v>162</v>
      </c>
      <c r="D66" s="70" t="s">
        <v>209</v>
      </c>
      <c r="E66" s="38" t="s">
        <v>430</v>
      </c>
      <c r="F66" s="38"/>
      <c r="G66" s="39">
        <f>G67+G73+G78</f>
        <v>126</v>
      </c>
      <c r="H66" s="39">
        <v>20</v>
      </c>
      <c r="I66" s="39">
        <v>20</v>
      </c>
    </row>
    <row r="67" spans="1:13" ht="71.25">
      <c r="A67" s="30" t="s">
        <v>431</v>
      </c>
      <c r="B67" s="36" t="s">
        <v>426</v>
      </c>
      <c r="C67" s="70" t="s">
        <v>432</v>
      </c>
      <c r="D67" s="70" t="s">
        <v>209</v>
      </c>
      <c r="E67" s="38" t="s">
        <v>213</v>
      </c>
      <c r="F67" s="38"/>
      <c r="G67" s="34">
        <v>19</v>
      </c>
      <c r="H67" s="34">
        <v>19</v>
      </c>
      <c r="I67" s="34">
        <v>19</v>
      </c>
    </row>
    <row r="68" spans="1:13" ht="45">
      <c r="A68" s="43" t="s">
        <v>433</v>
      </c>
      <c r="B68" s="36" t="s">
        <v>426</v>
      </c>
      <c r="C68" s="70" t="s">
        <v>162</v>
      </c>
      <c r="D68" s="70" t="s">
        <v>209</v>
      </c>
      <c r="E68" s="38" t="s">
        <v>213</v>
      </c>
      <c r="F68" s="38"/>
      <c r="G68" s="39">
        <v>16</v>
      </c>
      <c r="H68" s="39">
        <v>16</v>
      </c>
      <c r="I68" s="39">
        <v>16</v>
      </c>
    </row>
    <row r="69" spans="1:13" ht="30">
      <c r="A69" s="43" t="s">
        <v>197</v>
      </c>
      <c r="B69" s="31" t="s">
        <v>426</v>
      </c>
      <c r="C69" s="70" t="s">
        <v>162</v>
      </c>
      <c r="D69" s="70" t="s">
        <v>209</v>
      </c>
      <c r="E69" s="38" t="s">
        <v>213</v>
      </c>
      <c r="F69" s="38" t="s">
        <v>255</v>
      </c>
      <c r="G69" s="39">
        <v>16</v>
      </c>
      <c r="H69" s="39">
        <v>16</v>
      </c>
      <c r="I69" s="39">
        <v>16</v>
      </c>
      <c r="L69" s="14">
        <v>40</v>
      </c>
      <c r="M69" s="14">
        <v>90</v>
      </c>
    </row>
    <row r="70" spans="1:13" ht="30">
      <c r="A70" s="71" t="s">
        <v>434</v>
      </c>
      <c r="B70" s="31" t="s">
        <v>426</v>
      </c>
      <c r="C70" s="70" t="s">
        <v>162</v>
      </c>
      <c r="D70" s="70" t="s">
        <v>209</v>
      </c>
      <c r="E70" s="38" t="s">
        <v>213</v>
      </c>
      <c r="F70" s="38"/>
      <c r="G70" s="39">
        <v>3</v>
      </c>
      <c r="H70" s="39">
        <v>3</v>
      </c>
      <c r="I70" s="39">
        <v>3</v>
      </c>
    </row>
    <row r="71" spans="1:13" ht="30">
      <c r="A71" s="43" t="s">
        <v>197</v>
      </c>
      <c r="B71" s="31" t="s">
        <v>426</v>
      </c>
      <c r="C71" s="70" t="s">
        <v>162</v>
      </c>
      <c r="D71" s="70" t="s">
        <v>209</v>
      </c>
      <c r="E71" s="38" t="s">
        <v>213</v>
      </c>
      <c r="F71" s="38" t="s">
        <v>255</v>
      </c>
      <c r="G71" s="39">
        <v>3</v>
      </c>
      <c r="H71" s="39">
        <v>3</v>
      </c>
      <c r="I71" s="39">
        <v>3</v>
      </c>
    </row>
    <row r="72" spans="1:13" ht="15">
      <c r="A72" s="72" t="s">
        <v>210</v>
      </c>
      <c r="B72" s="36" t="s">
        <v>426</v>
      </c>
      <c r="C72" s="36" t="s">
        <v>162</v>
      </c>
      <c r="D72" s="36" t="s">
        <v>209</v>
      </c>
      <c r="E72" s="42" t="s">
        <v>211</v>
      </c>
      <c r="F72" s="42"/>
      <c r="G72" s="39">
        <v>104</v>
      </c>
      <c r="H72" s="39">
        <v>106</v>
      </c>
      <c r="I72" s="39">
        <v>90</v>
      </c>
    </row>
    <row r="73" spans="1:13" ht="71.25">
      <c r="A73" s="37" t="s">
        <v>435</v>
      </c>
      <c r="B73" s="73" t="s">
        <v>426</v>
      </c>
      <c r="C73" s="32" t="s">
        <v>162</v>
      </c>
      <c r="D73" s="32" t="s">
        <v>209</v>
      </c>
      <c r="E73" s="33" t="s">
        <v>219</v>
      </c>
      <c r="F73" s="33"/>
      <c r="G73" s="34">
        <f>G74+G76</f>
        <v>106</v>
      </c>
      <c r="H73" s="34">
        <f t="shared" ref="H73:I73" si="22">H74+H76</f>
        <v>0</v>
      </c>
      <c r="I73" s="34">
        <f t="shared" si="22"/>
        <v>0</v>
      </c>
    </row>
    <row r="74" spans="1:13" ht="15">
      <c r="A74" s="72" t="s">
        <v>220</v>
      </c>
      <c r="B74" s="36" t="s">
        <v>426</v>
      </c>
      <c r="C74" s="36" t="s">
        <v>162</v>
      </c>
      <c r="D74" s="36" t="s">
        <v>209</v>
      </c>
      <c r="E74" s="42" t="s">
        <v>219</v>
      </c>
      <c r="F74" s="42"/>
      <c r="G74" s="39">
        <f>G75</f>
        <v>28</v>
      </c>
      <c r="H74" s="39">
        <f t="shared" ref="H74:I74" si="23">H75</f>
        <v>0</v>
      </c>
      <c r="I74" s="39">
        <f t="shared" si="23"/>
        <v>0</v>
      </c>
    </row>
    <row r="75" spans="1:13" ht="30">
      <c r="A75" s="43" t="s">
        <v>197</v>
      </c>
      <c r="B75" s="31" t="s">
        <v>426</v>
      </c>
      <c r="C75" s="70" t="s">
        <v>162</v>
      </c>
      <c r="D75" s="70" t="s">
        <v>209</v>
      </c>
      <c r="E75" s="42" t="s">
        <v>219</v>
      </c>
      <c r="F75" s="42">
        <v>200</v>
      </c>
      <c r="G75" s="39">
        <v>28</v>
      </c>
      <c r="H75" s="39">
        <f>H76</f>
        <v>0</v>
      </c>
      <c r="I75" s="39"/>
    </row>
    <row r="76" spans="1:13" ht="15">
      <c r="A76" s="43" t="s">
        <v>436</v>
      </c>
      <c r="B76" s="31" t="s">
        <v>426</v>
      </c>
      <c r="C76" s="70" t="s">
        <v>162</v>
      </c>
      <c r="D76" s="70" t="s">
        <v>209</v>
      </c>
      <c r="E76" s="42" t="s">
        <v>219</v>
      </c>
      <c r="F76" s="42"/>
      <c r="G76" s="39">
        <f>G77</f>
        <v>78</v>
      </c>
      <c r="H76" s="39">
        <f t="shared" ref="H76:M76" si="24">H77</f>
        <v>0</v>
      </c>
      <c r="I76" s="39">
        <f t="shared" si="24"/>
        <v>0</v>
      </c>
      <c r="J76" s="94">
        <f t="shared" si="24"/>
        <v>0</v>
      </c>
      <c r="K76" s="94">
        <f t="shared" si="24"/>
        <v>0</v>
      </c>
      <c r="L76" s="94">
        <f t="shared" si="24"/>
        <v>0</v>
      </c>
      <c r="M76" s="94">
        <f t="shared" si="24"/>
        <v>0</v>
      </c>
    </row>
    <row r="77" spans="1:13" ht="30">
      <c r="A77" s="43" t="s">
        <v>197</v>
      </c>
      <c r="B77" s="31" t="s">
        <v>426</v>
      </c>
      <c r="C77" s="70" t="s">
        <v>162</v>
      </c>
      <c r="D77" s="70" t="s">
        <v>209</v>
      </c>
      <c r="E77" s="42" t="s">
        <v>219</v>
      </c>
      <c r="F77" s="42">
        <v>200</v>
      </c>
      <c r="G77" s="39">
        <v>78</v>
      </c>
      <c r="H77" s="39"/>
      <c r="I77" s="39"/>
    </row>
    <row r="78" spans="1:13" ht="54.75" customHeight="1">
      <c r="A78" s="74" t="s">
        <v>216</v>
      </c>
      <c r="B78" s="73" t="s">
        <v>426</v>
      </c>
      <c r="C78" s="75" t="s">
        <v>162</v>
      </c>
      <c r="D78" s="75" t="s">
        <v>209</v>
      </c>
      <c r="E78" s="33" t="s">
        <v>224</v>
      </c>
      <c r="F78" s="33"/>
      <c r="G78" s="34">
        <v>1</v>
      </c>
      <c r="H78" s="34">
        <v>1</v>
      </c>
      <c r="I78" s="34">
        <v>1</v>
      </c>
    </row>
    <row r="79" spans="1:13" ht="37.5" customHeight="1">
      <c r="A79" s="76" t="s">
        <v>226</v>
      </c>
      <c r="B79" s="31" t="s">
        <v>426</v>
      </c>
      <c r="C79" s="70" t="s">
        <v>162</v>
      </c>
      <c r="D79" s="70" t="s">
        <v>209</v>
      </c>
      <c r="E79" s="42" t="s">
        <v>224</v>
      </c>
      <c r="F79" s="42"/>
      <c r="G79" s="39">
        <v>1</v>
      </c>
      <c r="H79" s="39">
        <v>1</v>
      </c>
      <c r="I79" s="39">
        <v>1</v>
      </c>
    </row>
    <row r="80" spans="1:13" ht="30">
      <c r="A80" s="43" t="s">
        <v>197</v>
      </c>
      <c r="B80" s="31" t="s">
        <v>426</v>
      </c>
      <c r="C80" s="70" t="s">
        <v>162</v>
      </c>
      <c r="D80" s="70" t="s">
        <v>209</v>
      </c>
      <c r="E80" s="42" t="s">
        <v>224</v>
      </c>
      <c r="F80" s="42">
        <v>200</v>
      </c>
      <c r="G80" s="39">
        <v>1</v>
      </c>
      <c r="H80" s="39">
        <v>1</v>
      </c>
      <c r="I80" s="39">
        <v>1</v>
      </c>
    </row>
    <row r="81" spans="1:13" s="10" customFormat="1" ht="15.75">
      <c r="A81" s="25" t="s">
        <v>121</v>
      </c>
      <c r="B81" s="56" t="s">
        <v>426</v>
      </c>
      <c r="C81" s="77" t="s">
        <v>172</v>
      </c>
      <c r="D81" s="77" t="s">
        <v>161</v>
      </c>
      <c r="E81" s="28"/>
      <c r="F81" s="28"/>
      <c r="G81" s="58">
        <f>G82+G96</f>
        <v>2397.6000000000004</v>
      </c>
      <c r="H81" s="58">
        <f>H82+H96</f>
        <v>1248.5</v>
      </c>
      <c r="I81" s="58">
        <f>I82+I96</f>
        <v>2205.3000000000002</v>
      </c>
    </row>
    <row r="82" spans="1:13" s="7" customFormat="1" ht="15">
      <c r="A82" s="53" t="s">
        <v>123</v>
      </c>
      <c r="B82" s="36" t="s">
        <v>426</v>
      </c>
      <c r="C82" s="75" t="s">
        <v>172</v>
      </c>
      <c r="D82" s="75" t="s">
        <v>229</v>
      </c>
      <c r="E82" s="75"/>
      <c r="F82" s="78"/>
      <c r="G82" s="34">
        <f>G83+G92</f>
        <v>2393.3000000000002</v>
      </c>
      <c r="H82" s="34">
        <f t="shared" ref="H82:M82" si="25">H83+H92</f>
        <v>1248.5</v>
      </c>
      <c r="I82" s="34">
        <f>I83+I92</f>
        <v>2205.3000000000002</v>
      </c>
      <c r="J82" s="34">
        <f t="shared" si="25"/>
        <v>0</v>
      </c>
      <c r="K82" s="34">
        <f t="shared" si="25"/>
        <v>0</v>
      </c>
      <c r="L82" s="34">
        <f t="shared" si="25"/>
        <v>0</v>
      </c>
      <c r="M82" s="34">
        <f t="shared" si="25"/>
        <v>0</v>
      </c>
    </row>
    <row r="83" spans="1:13" s="11" customFormat="1" ht="57.75">
      <c r="A83" s="49" t="s">
        <v>371</v>
      </c>
      <c r="B83" s="31" t="s">
        <v>426</v>
      </c>
      <c r="C83" s="32" t="s">
        <v>172</v>
      </c>
      <c r="D83" s="32" t="s">
        <v>229</v>
      </c>
      <c r="E83" s="75" t="s">
        <v>231</v>
      </c>
      <c r="F83" s="79"/>
      <c r="G83" s="80">
        <f>G84</f>
        <v>1107</v>
      </c>
      <c r="H83" s="80">
        <f t="shared" ref="H83" si="26">H84</f>
        <v>1248.5</v>
      </c>
      <c r="I83" s="80">
        <f>I84+I88</f>
        <v>2205.3000000000002</v>
      </c>
    </row>
    <row r="84" spans="1:13" s="6" customFormat="1" ht="15">
      <c r="A84" s="41" t="s">
        <v>437</v>
      </c>
      <c r="B84" s="36" t="s">
        <v>426</v>
      </c>
      <c r="C84" s="36" t="s">
        <v>172</v>
      </c>
      <c r="D84" s="36" t="s">
        <v>229</v>
      </c>
      <c r="E84" s="70" t="s">
        <v>232</v>
      </c>
      <c r="F84" s="81"/>
      <c r="G84" s="82">
        <f>G85</f>
        <v>1107</v>
      </c>
      <c r="H84" s="82">
        <f t="shared" ref="H84:M85" si="27">H85</f>
        <v>1248.5</v>
      </c>
      <c r="I84" s="82">
        <f t="shared" si="27"/>
        <v>1276</v>
      </c>
      <c r="J84" s="95">
        <f t="shared" si="27"/>
        <v>0</v>
      </c>
      <c r="K84" s="95">
        <f t="shared" si="27"/>
        <v>0</v>
      </c>
      <c r="L84" s="95">
        <f t="shared" si="27"/>
        <v>0</v>
      </c>
      <c r="M84" s="95">
        <f t="shared" si="27"/>
        <v>0</v>
      </c>
    </row>
    <row r="85" spans="1:13" s="9" customFormat="1" ht="90">
      <c r="A85" s="41" t="s">
        <v>438</v>
      </c>
      <c r="B85" s="31" t="s">
        <v>426</v>
      </c>
      <c r="C85" s="36" t="s">
        <v>439</v>
      </c>
      <c r="D85" s="36" t="s">
        <v>229</v>
      </c>
      <c r="E85" s="70" t="s">
        <v>373</v>
      </c>
      <c r="F85" s="81"/>
      <c r="G85" s="82">
        <f>G86</f>
        <v>1107</v>
      </c>
      <c r="H85" s="82">
        <f t="shared" ref="H85" si="28">H86</f>
        <v>1248.5</v>
      </c>
      <c r="I85" s="82">
        <f t="shared" si="27"/>
        <v>1276</v>
      </c>
    </row>
    <row r="86" spans="1:13" s="9" customFormat="1" ht="90">
      <c r="A86" s="83" t="s">
        <v>374</v>
      </c>
      <c r="B86" s="36" t="s">
        <v>426</v>
      </c>
      <c r="C86" s="36" t="s">
        <v>172</v>
      </c>
      <c r="D86" s="36" t="s">
        <v>229</v>
      </c>
      <c r="E86" s="70" t="s">
        <v>235</v>
      </c>
      <c r="F86" s="81"/>
      <c r="G86" s="82">
        <f>G87</f>
        <v>1107</v>
      </c>
      <c r="H86" s="82">
        <f t="shared" ref="H86:I86" si="29">H87</f>
        <v>1248.5</v>
      </c>
      <c r="I86" s="82">
        <f t="shared" si="29"/>
        <v>1276</v>
      </c>
    </row>
    <row r="87" spans="1:13" ht="30">
      <c r="A87" s="43" t="s">
        <v>197</v>
      </c>
      <c r="B87" s="31" t="s">
        <v>426</v>
      </c>
      <c r="C87" s="36" t="s">
        <v>172</v>
      </c>
      <c r="D87" s="36" t="s">
        <v>229</v>
      </c>
      <c r="E87" s="70" t="s">
        <v>235</v>
      </c>
      <c r="F87" s="84">
        <v>200</v>
      </c>
      <c r="G87" s="82">
        <v>1107</v>
      </c>
      <c r="H87" s="82">
        <f>пр.2!D20</f>
        <v>1248.5</v>
      </c>
      <c r="I87" s="82">
        <f>пр.2!E20</f>
        <v>1276</v>
      </c>
    </row>
    <row r="88" spans="1:13" ht="15">
      <c r="A88" s="41" t="s">
        <v>437</v>
      </c>
      <c r="B88" s="36" t="s">
        <v>426</v>
      </c>
      <c r="C88" s="36" t="s">
        <v>172</v>
      </c>
      <c r="D88" s="36" t="s">
        <v>229</v>
      </c>
      <c r="E88" s="531" t="s">
        <v>458</v>
      </c>
      <c r="F88" s="81"/>
      <c r="G88" s="82">
        <f>G89</f>
        <v>0</v>
      </c>
      <c r="H88" s="82">
        <f t="shared" ref="H88:I89" si="30">H89</f>
        <v>0</v>
      </c>
      <c r="I88" s="82">
        <f t="shared" si="30"/>
        <v>929.3</v>
      </c>
    </row>
    <row r="89" spans="1:13" ht="90">
      <c r="A89" s="41" t="s">
        <v>438</v>
      </c>
      <c r="B89" s="31" t="s">
        <v>426</v>
      </c>
      <c r="C89" s="36" t="s">
        <v>439</v>
      </c>
      <c r="D89" s="36" t="s">
        <v>229</v>
      </c>
      <c r="E89" s="531" t="s">
        <v>459</v>
      </c>
      <c r="F89" s="81"/>
      <c r="G89" s="82">
        <f>G90</f>
        <v>0</v>
      </c>
      <c r="H89" s="82">
        <f t="shared" si="30"/>
        <v>0</v>
      </c>
      <c r="I89" s="82">
        <f t="shared" si="30"/>
        <v>929.3</v>
      </c>
    </row>
    <row r="90" spans="1:13" ht="90">
      <c r="A90" s="83" t="s">
        <v>374</v>
      </c>
      <c r="B90" s="36" t="s">
        <v>426</v>
      </c>
      <c r="C90" s="36" t="s">
        <v>172</v>
      </c>
      <c r="D90" s="36" t="s">
        <v>229</v>
      </c>
      <c r="E90" s="531" t="s">
        <v>457</v>
      </c>
      <c r="F90" s="81"/>
      <c r="G90" s="82"/>
      <c r="H90" s="82"/>
      <c r="I90" s="82">
        <f>I91</f>
        <v>929.3</v>
      </c>
    </row>
    <row r="91" spans="1:13" ht="30">
      <c r="A91" s="43" t="s">
        <v>197</v>
      </c>
      <c r="B91" s="31" t="s">
        <v>426</v>
      </c>
      <c r="C91" s="36" t="s">
        <v>172</v>
      </c>
      <c r="D91" s="36" t="s">
        <v>229</v>
      </c>
      <c r="E91" s="531" t="s">
        <v>457</v>
      </c>
      <c r="F91" s="84">
        <v>200</v>
      </c>
      <c r="G91" s="82"/>
      <c r="H91" s="82"/>
      <c r="I91" s="82">
        <v>929.3</v>
      </c>
    </row>
    <row r="92" spans="1:13" ht="108" customHeight="1">
      <c r="A92" s="30" t="s">
        <v>375</v>
      </c>
      <c r="B92" s="31" t="s">
        <v>426</v>
      </c>
      <c r="C92" s="36" t="s">
        <v>172</v>
      </c>
      <c r="D92" s="36" t="s">
        <v>229</v>
      </c>
      <c r="E92" s="362" t="s">
        <v>237</v>
      </c>
      <c r="F92" s="363"/>
      <c r="G92" s="364">
        <f>G93</f>
        <v>1286.3</v>
      </c>
      <c r="H92" s="364">
        <f t="shared" ref="H92:I92" si="31">H93</f>
        <v>0</v>
      </c>
      <c r="I92" s="364">
        <f t="shared" si="31"/>
        <v>0</v>
      </c>
    </row>
    <row r="93" spans="1:13" ht="15">
      <c r="A93" s="41" t="s">
        <v>437</v>
      </c>
      <c r="B93" s="31" t="s">
        <v>426</v>
      </c>
      <c r="C93" s="36" t="s">
        <v>172</v>
      </c>
      <c r="D93" s="36" t="s">
        <v>229</v>
      </c>
      <c r="E93" s="70" t="s">
        <v>238</v>
      </c>
      <c r="F93" s="84"/>
      <c r="G93" s="82">
        <f>G94</f>
        <v>1286.3</v>
      </c>
      <c r="H93" s="82">
        <f t="shared" ref="H93:I93" si="32">H94</f>
        <v>0</v>
      </c>
      <c r="I93" s="82">
        <f t="shared" si="32"/>
        <v>0</v>
      </c>
    </row>
    <row r="94" spans="1:13" ht="105">
      <c r="A94" s="43" t="s">
        <v>375</v>
      </c>
      <c r="B94" s="31" t="s">
        <v>426</v>
      </c>
      <c r="C94" s="36" t="s">
        <v>172</v>
      </c>
      <c r="D94" s="36" t="s">
        <v>229</v>
      </c>
      <c r="E94" s="70" t="s">
        <v>240</v>
      </c>
      <c r="F94" s="84"/>
      <c r="G94" s="82">
        <f>G95</f>
        <v>1286.3</v>
      </c>
      <c r="H94" s="82">
        <f>H95</f>
        <v>0</v>
      </c>
      <c r="I94" s="82">
        <f>I95</f>
        <v>0</v>
      </c>
    </row>
    <row r="95" spans="1:13" ht="78" customHeight="1">
      <c r="A95" s="361" t="s">
        <v>452</v>
      </c>
      <c r="B95" s="31" t="s">
        <v>426</v>
      </c>
      <c r="C95" s="36" t="s">
        <v>172</v>
      </c>
      <c r="D95" s="36" t="s">
        <v>229</v>
      </c>
      <c r="E95" s="531" t="s">
        <v>455</v>
      </c>
      <c r="F95" s="84">
        <v>200</v>
      </c>
      <c r="G95" s="530">
        <v>1286.3</v>
      </c>
      <c r="H95" s="82">
        <v>0</v>
      </c>
      <c r="I95" s="530"/>
    </row>
    <row r="96" spans="1:13" ht="28.5">
      <c r="A96" s="35" t="s">
        <v>125</v>
      </c>
      <c r="B96" s="36" t="s">
        <v>426</v>
      </c>
      <c r="C96" s="32" t="s">
        <v>172</v>
      </c>
      <c r="D96" s="32" t="s">
        <v>243</v>
      </c>
      <c r="E96" s="45"/>
      <c r="F96" s="45"/>
      <c r="G96" s="34">
        <f>G97</f>
        <v>4.3</v>
      </c>
      <c r="H96" s="34">
        <f>H97</f>
        <v>0</v>
      </c>
      <c r="I96" s="34">
        <f>I97</f>
        <v>0</v>
      </c>
    </row>
    <row r="97" spans="1:18" ht="85.5">
      <c r="A97" s="85" t="s">
        <v>440</v>
      </c>
      <c r="B97" s="36" t="s">
        <v>426</v>
      </c>
      <c r="C97" s="32" t="s">
        <v>172</v>
      </c>
      <c r="D97" s="32" t="s">
        <v>243</v>
      </c>
      <c r="E97" s="45" t="s">
        <v>245</v>
      </c>
      <c r="F97" s="45"/>
      <c r="G97" s="34">
        <f>G98</f>
        <v>4.3</v>
      </c>
      <c r="H97" s="34">
        <f t="shared" ref="H97:I97" si="33">H98</f>
        <v>0</v>
      </c>
      <c r="I97" s="34">
        <f t="shared" si="33"/>
        <v>0</v>
      </c>
      <c r="R97"/>
    </row>
    <row r="98" spans="1:18" ht="15">
      <c r="A98" s="41" t="s">
        <v>437</v>
      </c>
      <c r="B98" s="31" t="s">
        <v>426</v>
      </c>
      <c r="C98" s="36" t="s">
        <v>172</v>
      </c>
      <c r="D98" s="36" t="s">
        <v>243</v>
      </c>
      <c r="E98" s="38" t="s">
        <v>246</v>
      </c>
      <c r="F98" s="38"/>
      <c r="G98" s="39">
        <f>G99</f>
        <v>4.3</v>
      </c>
      <c r="H98" s="39">
        <f t="shared" ref="H98:I99" si="34">H99</f>
        <v>0</v>
      </c>
      <c r="I98" s="39">
        <f t="shared" si="34"/>
        <v>0</v>
      </c>
    </row>
    <row r="99" spans="1:18" ht="75">
      <c r="A99" s="41" t="s">
        <v>441</v>
      </c>
      <c r="B99" s="36" t="s">
        <v>426</v>
      </c>
      <c r="C99" s="36" t="s">
        <v>172</v>
      </c>
      <c r="D99" s="36" t="s">
        <v>243</v>
      </c>
      <c r="E99" s="38" t="s">
        <v>248</v>
      </c>
      <c r="F99" s="38"/>
      <c r="G99" s="39">
        <f>G100</f>
        <v>4.3</v>
      </c>
      <c r="H99" s="39">
        <f t="shared" si="34"/>
        <v>0</v>
      </c>
      <c r="I99" s="39">
        <f t="shared" si="34"/>
        <v>0</v>
      </c>
    </row>
    <row r="100" spans="1:18" ht="60">
      <c r="A100" s="86" t="s">
        <v>384</v>
      </c>
      <c r="B100" s="31" t="s">
        <v>426</v>
      </c>
      <c r="C100" s="36" t="s">
        <v>172</v>
      </c>
      <c r="D100" s="36" t="s">
        <v>243</v>
      </c>
      <c r="E100" s="38" t="s">
        <v>250</v>
      </c>
      <c r="F100" s="365" t="s">
        <v>255</v>
      </c>
      <c r="G100" s="39">
        <v>4.3</v>
      </c>
      <c r="H100" s="39">
        <v>0</v>
      </c>
      <c r="I100" s="39">
        <v>0</v>
      </c>
    </row>
    <row r="101" spans="1:18" s="12" customFormat="1" ht="15.75">
      <c r="A101" s="87" t="s">
        <v>127</v>
      </c>
      <c r="B101" s="26" t="s">
        <v>426</v>
      </c>
      <c r="C101" s="27" t="s">
        <v>252</v>
      </c>
      <c r="D101" s="27" t="s">
        <v>161</v>
      </c>
      <c r="E101" s="28"/>
      <c r="F101" s="28"/>
      <c r="G101" s="58">
        <f>G102+G112+G123</f>
        <v>2901.8</v>
      </c>
      <c r="H101" s="58">
        <f t="shared" ref="H101:I101" si="35">H102+H112+H123</f>
        <v>736.6</v>
      </c>
      <c r="I101" s="58">
        <f t="shared" si="35"/>
        <v>633.29999999999995</v>
      </c>
      <c r="J101" s="34">
        <f t="shared" ref="J101:M101" si="36">J102</f>
        <v>0</v>
      </c>
      <c r="K101" s="34">
        <f t="shared" si="36"/>
        <v>0</v>
      </c>
      <c r="L101" s="34">
        <f t="shared" si="36"/>
        <v>0</v>
      </c>
      <c r="M101" s="34">
        <f t="shared" si="36"/>
        <v>0</v>
      </c>
    </row>
    <row r="102" spans="1:18" s="9" customFormat="1" ht="15.75">
      <c r="A102" s="88" t="s">
        <v>129</v>
      </c>
      <c r="B102" s="89" t="s">
        <v>426</v>
      </c>
      <c r="C102" s="23" t="s">
        <v>252</v>
      </c>
      <c r="D102" s="23" t="s">
        <v>160</v>
      </c>
      <c r="E102" s="90"/>
      <c r="F102" s="90"/>
      <c r="G102" s="91">
        <f>G103</f>
        <v>992.7</v>
      </c>
      <c r="H102" s="91">
        <f t="shared" ref="H102:I102" si="37">H103</f>
        <v>239</v>
      </c>
      <c r="I102" s="91">
        <f t="shared" si="37"/>
        <v>238.5</v>
      </c>
    </row>
    <row r="103" spans="1:18" s="10" customFormat="1" ht="42.75">
      <c r="A103" s="35" t="s">
        <v>198</v>
      </c>
      <c r="B103" s="31" t="s">
        <v>426</v>
      </c>
      <c r="C103" s="32" t="s">
        <v>252</v>
      </c>
      <c r="D103" s="32" t="s">
        <v>160</v>
      </c>
      <c r="E103" s="45" t="s">
        <v>199</v>
      </c>
      <c r="F103" s="45"/>
      <c r="G103" s="34">
        <f>G104</f>
        <v>992.7</v>
      </c>
      <c r="H103" s="34">
        <f t="shared" ref="H103:I103" si="38">H104</f>
        <v>239</v>
      </c>
      <c r="I103" s="34">
        <f t="shared" si="38"/>
        <v>238.5</v>
      </c>
    </row>
    <row r="104" spans="1:18" s="10" customFormat="1" ht="15">
      <c r="A104" s="37" t="s">
        <v>167</v>
      </c>
      <c r="B104" s="36" t="s">
        <v>426</v>
      </c>
      <c r="C104" s="36" t="s">
        <v>252</v>
      </c>
      <c r="D104" s="36" t="s">
        <v>160</v>
      </c>
      <c r="E104" s="42" t="s">
        <v>187</v>
      </c>
      <c r="F104" s="38"/>
      <c r="G104" s="39">
        <f t="shared" ref="G104:I104" si="39">G105</f>
        <v>992.7</v>
      </c>
      <c r="H104" s="39">
        <f t="shared" si="39"/>
        <v>239</v>
      </c>
      <c r="I104" s="39">
        <f t="shared" si="39"/>
        <v>238.5</v>
      </c>
    </row>
    <row r="105" spans="1:18" s="7" customFormat="1" ht="15">
      <c r="A105" s="37" t="s">
        <v>167</v>
      </c>
      <c r="B105" s="31" t="s">
        <v>426</v>
      </c>
      <c r="C105" s="36" t="s">
        <v>252</v>
      </c>
      <c r="D105" s="36" t="s">
        <v>160</v>
      </c>
      <c r="E105" s="42" t="s">
        <v>200</v>
      </c>
      <c r="F105" s="38"/>
      <c r="G105" s="39">
        <f>G106+G108+G110</f>
        <v>992.7</v>
      </c>
      <c r="H105" s="39">
        <f t="shared" ref="H105:I105" si="40">H106+H108+H110</f>
        <v>239</v>
      </c>
      <c r="I105" s="39">
        <f t="shared" si="40"/>
        <v>238.5</v>
      </c>
      <c r="J105" s="39">
        <f>J108</f>
        <v>0</v>
      </c>
      <c r="K105" s="39">
        <f>K108</f>
        <v>0</v>
      </c>
      <c r="L105" s="39">
        <f>L108</f>
        <v>0</v>
      </c>
      <c r="M105" s="39">
        <f>M108</f>
        <v>0</v>
      </c>
    </row>
    <row r="106" spans="1:18" s="7" customFormat="1" ht="28.5">
      <c r="A106" s="37" t="s">
        <v>442</v>
      </c>
      <c r="B106" s="31" t="s">
        <v>426</v>
      </c>
      <c r="C106" s="36" t="s">
        <v>252</v>
      </c>
      <c r="D106" s="36" t="s">
        <v>160</v>
      </c>
      <c r="E106" s="42">
        <v>689010030</v>
      </c>
      <c r="F106" s="38"/>
      <c r="G106" s="39">
        <f>G107</f>
        <v>11.5</v>
      </c>
      <c r="H106" s="39">
        <f t="shared" ref="H106:I106" si="41">H107</f>
        <v>11</v>
      </c>
      <c r="I106" s="39">
        <f t="shared" si="41"/>
        <v>10.5</v>
      </c>
      <c r="J106" s="96"/>
      <c r="K106" s="96"/>
      <c r="L106" s="96"/>
      <c r="M106" s="96"/>
    </row>
    <row r="107" spans="1:18" s="7" customFormat="1" ht="30">
      <c r="A107" s="43" t="s">
        <v>197</v>
      </c>
      <c r="B107" s="31" t="s">
        <v>426</v>
      </c>
      <c r="C107" s="36" t="s">
        <v>252</v>
      </c>
      <c r="D107" s="36" t="s">
        <v>160</v>
      </c>
      <c r="E107" s="42">
        <v>6890100030</v>
      </c>
      <c r="F107" s="38" t="s">
        <v>255</v>
      </c>
      <c r="G107" s="39">
        <v>11.5</v>
      </c>
      <c r="H107" s="39">
        <v>11</v>
      </c>
      <c r="I107" s="39">
        <v>10.5</v>
      </c>
      <c r="J107" s="96"/>
      <c r="K107" s="96"/>
      <c r="L107" s="96"/>
      <c r="M107" s="96"/>
    </row>
    <row r="108" spans="1:18" ht="85.5">
      <c r="A108" s="53" t="s">
        <v>415</v>
      </c>
      <c r="B108" s="36" t="s">
        <v>426</v>
      </c>
      <c r="C108" s="70" t="s">
        <v>252</v>
      </c>
      <c r="D108" s="36" t="s">
        <v>160</v>
      </c>
      <c r="E108" s="38" t="s">
        <v>257</v>
      </c>
      <c r="F108" s="38"/>
      <c r="G108" s="39">
        <f>G109</f>
        <v>897.1</v>
      </c>
      <c r="H108" s="39">
        <f t="shared" ref="H108:I108" si="42">H109</f>
        <v>200</v>
      </c>
      <c r="I108" s="39">
        <f t="shared" si="42"/>
        <v>200</v>
      </c>
      <c r="N108" s="97"/>
    </row>
    <row r="109" spans="1:18" ht="30">
      <c r="A109" s="43" t="s">
        <v>197</v>
      </c>
      <c r="B109" s="31" t="s">
        <v>426</v>
      </c>
      <c r="C109" s="36" t="s">
        <v>252</v>
      </c>
      <c r="D109" s="36" t="s">
        <v>160</v>
      </c>
      <c r="E109" s="38" t="s">
        <v>257</v>
      </c>
      <c r="F109" s="84">
        <v>200</v>
      </c>
      <c r="G109" s="39">
        <v>897.1</v>
      </c>
      <c r="H109" s="39">
        <v>200</v>
      </c>
      <c r="I109" s="39">
        <v>200</v>
      </c>
      <c r="N109" s="97"/>
    </row>
    <row r="110" spans="1:18" ht="15">
      <c r="A110" s="30" t="s">
        <v>443</v>
      </c>
      <c r="B110" s="31" t="s">
        <v>426</v>
      </c>
      <c r="C110" s="36" t="s">
        <v>252</v>
      </c>
      <c r="D110" s="36" t="s">
        <v>160</v>
      </c>
      <c r="E110" s="38" t="s">
        <v>261</v>
      </c>
      <c r="F110" s="84"/>
      <c r="G110" s="39">
        <f>G111</f>
        <v>84.1</v>
      </c>
      <c r="H110" s="39">
        <f t="shared" ref="H110:M110" si="43">H111</f>
        <v>28</v>
      </c>
      <c r="I110" s="39">
        <f t="shared" si="43"/>
        <v>28</v>
      </c>
      <c r="J110" s="39">
        <f t="shared" si="43"/>
        <v>0</v>
      </c>
      <c r="K110" s="39">
        <f t="shared" si="43"/>
        <v>0</v>
      </c>
      <c r="L110" s="39">
        <f t="shared" si="43"/>
        <v>0</v>
      </c>
      <c r="M110" s="39">
        <f t="shared" si="43"/>
        <v>0</v>
      </c>
      <c r="N110" s="97"/>
    </row>
    <row r="111" spans="1:18" ht="30">
      <c r="A111" s="43" t="s">
        <v>197</v>
      </c>
      <c r="B111" s="31" t="s">
        <v>426</v>
      </c>
      <c r="C111" s="36" t="s">
        <v>252</v>
      </c>
      <c r="D111" s="36" t="s">
        <v>160</v>
      </c>
      <c r="E111" s="38" t="s">
        <v>261</v>
      </c>
      <c r="F111" s="84">
        <v>200</v>
      </c>
      <c r="G111" s="39">
        <v>84.1</v>
      </c>
      <c r="H111" s="39">
        <v>28</v>
      </c>
      <c r="I111" s="39">
        <v>28</v>
      </c>
      <c r="N111" s="97"/>
    </row>
    <row r="112" spans="1:18" s="9" customFormat="1" ht="15.75">
      <c r="A112" s="88" t="s">
        <v>131</v>
      </c>
      <c r="B112" s="92" t="s">
        <v>426</v>
      </c>
      <c r="C112" s="93" t="s">
        <v>252</v>
      </c>
      <c r="D112" s="93" t="s">
        <v>204</v>
      </c>
      <c r="E112" s="90"/>
      <c r="F112" s="90"/>
      <c r="G112" s="91">
        <f>G113+G118</f>
        <v>27.6</v>
      </c>
      <c r="H112" s="91">
        <f t="shared" ref="H112:I112" si="44">H113+H118</f>
        <v>17.600000000000001</v>
      </c>
      <c r="I112" s="91">
        <f t="shared" si="44"/>
        <v>11.2</v>
      </c>
      <c r="J112" s="34">
        <f t="shared" ref="J112:M112" si="45">J113+J118</f>
        <v>0</v>
      </c>
      <c r="K112" s="34">
        <f t="shared" si="45"/>
        <v>0</v>
      </c>
      <c r="L112" s="34">
        <f t="shared" si="45"/>
        <v>64</v>
      </c>
      <c r="M112" s="34">
        <f t="shared" si="45"/>
        <v>0</v>
      </c>
    </row>
    <row r="113" spans="1:13" s="5" customFormat="1" ht="28.5">
      <c r="A113" s="85" t="s">
        <v>385</v>
      </c>
      <c r="B113" s="36" t="s">
        <v>426</v>
      </c>
      <c r="C113" s="32" t="s">
        <v>252</v>
      </c>
      <c r="D113" s="32" t="s">
        <v>204</v>
      </c>
      <c r="E113" s="45" t="s">
        <v>264</v>
      </c>
      <c r="F113" s="45"/>
      <c r="G113" s="34">
        <f t="shared" ref="G113:H116" si="46">G114</f>
        <v>0</v>
      </c>
      <c r="H113" s="34">
        <f t="shared" si="46"/>
        <v>0</v>
      </c>
      <c r="I113" s="34">
        <f>I114</f>
        <v>0</v>
      </c>
      <c r="L113" s="5">
        <v>64</v>
      </c>
    </row>
    <row r="114" spans="1:13" s="13" customFormat="1" ht="15">
      <c r="A114" s="41" t="s">
        <v>437</v>
      </c>
      <c r="B114" s="31" t="s">
        <v>426</v>
      </c>
      <c r="C114" s="36" t="s">
        <v>252</v>
      </c>
      <c r="D114" s="36" t="s">
        <v>204</v>
      </c>
      <c r="E114" s="38" t="s">
        <v>265</v>
      </c>
      <c r="F114" s="38"/>
      <c r="G114" s="39">
        <f t="shared" si="46"/>
        <v>0</v>
      </c>
      <c r="H114" s="39">
        <f t="shared" si="46"/>
        <v>0</v>
      </c>
      <c r="I114" s="39">
        <f>I115</f>
        <v>0</v>
      </c>
    </row>
    <row r="115" spans="1:13" s="13" customFormat="1" ht="45">
      <c r="A115" s="41" t="s">
        <v>386</v>
      </c>
      <c r="B115" s="36" t="s">
        <v>426</v>
      </c>
      <c r="C115" s="36" t="s">
        <v>252</v>
      </c>
      <c r="D115" s="36" t="s">
        <v>204</v>
      </c>
      <c r="E115" s="38" t="s">
        <v>267</v>
      </c>
      <c r="F115" s="38"/>
      <c r="G115" s="39">
        <f t="shared" si="46"/>
        <v>0</v>
      </c>
      <c r="H115" s="39">
        <f t="shared" si="46"/>
        <v>0</v>
      </c>
      <c r="I115" s="39">
        <f>I116</f>
        <v>0</v>
      </c>
    </row>
    <row r="116" spans="1:13" ht="30">
      <c r="A116" s="86" t="s">
        <v>387</v>
      </c>
      <c r="B116" s="31" t="s">
        <v>426</v>
      </c>
      <c r="C116" s="36" t="s">
        <v>252</v>
      </c>
      <c r="D116" s="36" t="s">
        <v>204</v>
      </c>
      <c r="E116" s="38" t="s">
        <v>269</v>
      </c>
      <c r="F116" s="38"/>
      <c r="G116" s="39">
        <f t="shared" si="46"/>
        <v>0</v>
      </c>
      <c r="H116" s="39">
        <f t="shared" si="46"/>
        <v>0</v>
      </c>
      <c r="I116" s="39">
        <f>I117</f>
        <v>0</v>
      </c>
      <c r="L116" s="14">
        <v>48</v>
      </c>
    </row>
    <row r="117" spans="1:13" ht="30">
      <c r="A117" s="43" t="s">
        <v>197</v>
      </c>
      <c r="B117" s="36" t="s">
        <v>426</v>
      </c>
      <c r="C117" s="36" t="s">
        <v>252</v>
      </c>
      <c r="D117" s="36" t="s">
        <v>204</v>
      </c>
      <c r="E117" s="38" t="s">
        <v>269</v>
      </c>
      <c r="F117" s="84">
        <v>200</v>
      </c>
      <c r="G117" s="39"/>
      <c r="H117" s="39">
        <v>0</v>
      </c>
      <c r="I117" s="39">
        <v>0</v>
      </c>
    </row>
    <row r="118" spans="1:13" ht="71.25">
      <c r="A118" s="85" t="s">
        <v>388</v>
      </c>
      <c r="B118" s="31" t="s">
        <v>426</v>
      </c>
      <c r="C118" s="32" t="s">
        <v>252</v>
      </c>
      <c r="D118" s="32" t="s">
        <v>204</v>
      </c>
      <c r="E118" s="45" t="s">
        <v>271</v>
      </c>
      <c r="F118" s="45"/>
      <c r="G118" s="34">
        <f>G119</f>
        <v>27.6</v>
      </c>
      <c r="H118" s="34">
        <f t="shared" ref="H118:I118" si="47">H119</f>
        <v>17.600000000000001</v>
      </c>
      <c r="I118" s="34">
        <f t="shared" si="47"/>
        <v>11.2</v>
      </c>
    </row>
    <row r="119" spans="1:13" s="8" customFormat="1" ht="15">
      <c r="A119" s="41" t="s">
        <v>437</v>
      </c>
      <c r="B119" s="36" t="s">
        <v>426</v>
      </c>
      <c r="C119" s="36" t="s">
        <v>252</v>
      </c>
      <c r="D119" s="36" t="s">
        <v>204</v>
      </c>
      <c r="E119" s="38" t="s">
        <v>272</v>
      </c>
      <c r="F119" s="38"/>
      <c r="G119" s="39">
        <f>G120</f>
        <v>27.6</v>
      </c>
      <c r="H119" s="39">
        <f t="shared" ref="H119:M121" si="48">H120</f>
        <v>17.600000000000001</v>
      </c>
      <c r="I119" s="39">
        <f t="shared" si="48"/>
        <v>11.2</v>
      </c>
    </row>
    <row r="120" spans="1:13" s="8" customFormat="1" ht="60">
      <c r="A120" s="41" t="s">
        <v>389</v>
      </c>
      <c r="B120" s="31" t="s">
        <v>426</v>
      </c>
      <c r="C120" s="36" t="s">
        <v>252</v>
      </c>
      <c r="D120" s="36" t="s">
        <v>204</v>
      </c>
      <c r="E120" s="38" t="s">
        <v>274</v>
      </c>
      <c r="F120" s="38"/>
      <c r="G120" s="39">
        <f>G121</f>
        <v>27.6</v>
      </c>
      <c r="H120" s="39">
        <f t="shared" si="48"/>
        <v>17.600000000000001</v>
      </c>
      <c r="I120" s="39">
        <f t="shared" si="48"/>
        <v>11.2</v>
      </c>
      <c r="J120" s="39">
        <f t="shared" si="48"/>
        <v>0</v>
      </c>
      <c r="K120" s="39">
        <f t="shared" si="48"/>
        <v>0</v>
      </c>
      <c r="L120" s="39">
        <f t="shared" si="48"/>
        <v>0</v>
      </c>
      <c r="M120" s="39">
        <f t="shared" si="48"/>
        <v>0</v>
      </c>
    </row>
    <row r="121" spans="1:13" s="13" customFormat="1" ht="60">
      <c r="A121" s="86" t="s">
        <v>275</v>
      </c>
      <c r="B121" s="36" t="s">
        <v>426</v>
      </c>
      <c r="C121" s="36" t="s">
        <v>252</v>
      </c>
      <c r="D121" s="36" t="s">
        <v>204</v>
      </c>
      <c r="E121" s="38" t="s">
        <v>276</v>
      </c>
      <c r="F121" s="38"/>
      <c r="G121" s="39">
        <f>G122</f>
        <v>27.6</v>
      </c>
      <c r="H121" s="39">
        <f t="shared" si="48"/>
        <v>17.600000000000001</v>
      </c>
      <c r="I121" s="39">
        <f t="shared" si="48"/>
        <v>11.2</v>
      </c>
    </row>
    <row r="122" spans="1:13" s="13" customFormat="1" ht="30">
      <c r="A122" s="43" t="s">
        <v>197</v>
      </c>
      <c r="B122" s="31" t="s">
        <v>426</v>
      </c>
      <c r="C122" s="36" t="s">
        <v>252</v>
      </c>
      <c r="D122" s="36" t="s">
        <v>204</v>
      </c>
      <c r="E122" s="38" t="s">
        <v>276</v>
      </c>
      <c r="F122" s="84">
        <v>200</v>
      </c>
      <c r="G122" s="357">
        <v>27.6</v>
      </c>
      <c r="H122" s="39">
        <v>17.600000000000001</v>
      </c>
      <c r="I122" s="39">
        <v>11.2</v>
      </c>
    </row>
    <row r="123" spans="1:13" ht="15.75">
      <c r="A123" s="88" t="s">
        <v>133</v>
      </c>
      <c r="B123" s="92" t="s">
        <v>426</v>
      </c>
      <c r="C123" s="23" t="s">
        <v>252</v>
      </c>
      <c r="D123" s="23" t="s">
        <v>162</v>
      </c>
      <c r="E123" s="90"/>
      <c r="F123" s="90"/>
      <c r="G123" s="91">
        <f>G124+G128</f>
        <v>1881.5</v>
      </c>
      <c r="H123" s="91">
        <f>H124+H128</f>
        <v>480</v>
      </c>
      <c r="I123" s="91">
        <f>I124+I128</f>
        <v>383.6</v>
      </c>
      <c r="J123" s="34">
        <f t="shared" ref="J123:M123" si="49">J128</f>
        <v>0</v>
      </c>
      <c r="K123" s="34">
        <f t="shared" si="49"/>
        <v>0</v>
      </c>
      <c r="L123" s="34">
        <f t="shared" si="49"/>
        <v>0</v>
      </c>
      <c r="M123" s="34">
        <f t="shared" si="49"/>
        <v>0</v>
      </c>
    </row>
    <row r="124" spans="1:13" ht="71.25">
      <c r="A124" s="85" t="s">
        <v>368</v>
      </c>
      <c r="B124" s="36" t="s">
        <v>426</v>
      </c>
      <c r="C124" s="32" t="s">
        <v>252</v>
      </c>
      <c r="D124" s="32" t="s">
        <v>162</v>
      </c>
      <c r="E124" s="501" t="s">
        <v>237</v>
      </c>
      <c r="F124" s="45"/>
      <c r="G124" s="34">
        <f>G125</f>
        <v>1107.8</v>
      </c>
      <c r="H124" s="34"/>
      <c r="I124" s="34"/>
    </row>
    <row r="125" spans="1:13" ht="15">
      <c r="A125" s="41" t="s">
        <v>437</v>
      </c>
      <c r="B125" s="36" t="s">
        <v>426</v>
      </c>
      <c r="C125" s="32" t="s">
        <v>252</v>
      </c>
      <c r="D125" s="32" t="s">
        <v>162</v>
      </c>
      <c r="E125" s="502" t="s">
        <v>238</v>
      </c>
      <c r="F125" s="45"/>
      <c r="G125" s="39">
        <f>G126</f>
        <v>1107.8</v>
      </c>
      <c r="H125" s="39">
        <f t="shared" ref="H125:I126" si="50">H126</f>
        <v>0</v>
      </c>
      <c r="I125" s="39">
        <f t="shared" si="50"/>
        <v>0</v>
      </c>
    </row>
    <row r="126" spans="1:13" ht="105">
      <c r="A126" s="41" t="s">
        <v>375</v>
      </c>
      <c r="B126" s="36" t="s">
        <v>426</v>
      </c>
      <c r="C126" s="32" t="s">
        <v>252</v>
      </c>
      <c r="D126" s="32" t="s">
        <v>162</v>
      </c>
      <c r="E126" s="502" t="s">
        <v>240</v>
      </c>
      <c r="F126" s="45"/>
      <c r="G126" s="39">
        <f>G127</f>
        <v>1107.8</v>
      </c>
      <c r="H126" s="39">
        <f t="shared" si="50"/>
        <v>0</v>
      </c>
      <c r="I126" s="39">
        <f t="shared" si="50"/>
        <v>0</v>
      </c>
    </row>
    <row r="127" spans="1:13" ht="66.75" customHeight="1">
      <c r="A127" s="360" t="s">
        <v>452</v>
      </c>
      <c r="B127" s="36" t="s">
        <v>426</v>
      </c>
      <c r="C127" s="32" t="s">
        <v>252</v>
      </c>
      <c r="D127" s="32" t="s">
        <v>162</v>
      </c>
      <c r="E127" s="508" t="s">
        <v>455</v>
      </c>
      <c r="F127" s="45" t="s">
        <v>255</v>
      </c>
      <c r="G127" s="357">
        <v>1107.8</v>
      </c>
      <c r="H127" s="34">
        <v>0</v>
      </c>
      <c r="I127" s="34">
        <v>0</v>
      </c>
    </row>
    <row r="128" spans="1:13" ht="71.25">
      <c r="A128" s="85" t="s">
        <v>390</v>
      </c>
      <c r="B128" s="31" t="s">
        <v>426</v>
      </c>
      <c r="C128" s="32" t="s">
        <v>252</v>
      </c>
      <c r="D128" s="32" t="s">
        <v>162</v>
      </c>
      <c r="E128" s="75" t="s">
        <v>316</v>
      </c>
      <c r="F128" s="81"/>
      <c r="G128" s="80">
        <f>G129</f>
        <v>773.7</v>
      </c>
      <c r="H128" s="80">
        <f t="shared" ref="H128:I128" si="51">H129</f>
        <v>480</v>
      </c>
      <c r="I128" s="80">
        <f t="shared" si="51"/>
        <v>383.6</v>
      </c>
    </row>
    <row r="129" spans="1:13" ht="15">
      <c r="A129" s="41" t="s">
        <v>366</v>
      </c>
      <c r="B129" s="36" t="s">
        <v>426</v>
      </c>
      <c r="C129" s="36" t="s">
        <v>252</v>
      </c>
      <c r="D129" s="36" t="s">
        <v>162</v>
      </c>
      <c r="E129" s="70" t="s">
        <v>317</v>
      </c>
      <c r="F129" s="81"/>
      <c r="G129" s="82">
        <f>G130</f>
        <v>773.7</v>
      </c>
      <c r="H129" s="82">
        <f t="shared" ref="H129:I129" si="52">H130</f>
        <v>480</v>
      </c>
      <c r="I129" s="82">
        <f t="shared" si="52"/>
        <v>383.6</v>
      </c>
    </row>
    <row r="130" spans="1:13" ht="60">
      <c r="A130" s="41" t="s">
        <v>444</v>
      </c>
      <c r="B130" s="31" t="s">
        <v>426</v>
      </c>
      <c r="C130" s="36" t="s">
        <v>252</v>
      </c>
      <c r="D130" s="36" t="s">
        <v>162</v>
      </c>
      <c r="E130" s="70" t="s">
        <v>319</v>
      </c>
      <c r="F130" s="81"/>
      <c r="G130" s="82">
        <f>G131+G133+G135</f>
        <v>773.7</v>
      </c>
      <c r="H130" s="82">
        <f t="shared" ref="H130:M130" si="53">H131+H133+H135</f>
        <v>480</v>
      </c>
      <c r="I130" s="82">
        <f t="shared" si="53"/>
        <v>383.6</v>
      </c>
      <c r="J130" s="82">
        <f t="shared" si="53"/>
        <v>0</v>
      </c>
      <c r="K130" s="82">
        <f t="shared" si="53"/>
        <v>0</v>
      </c>
      <c r="L130" s="82">
        <f t="shared" si="53"/>
        <v>0</v>
      </c>
      <c r="M130" s="82">
        <f t="shared" si="53"/>
        <v>0</v>
      </c>
    </row>
    <row r="131" spans="1:13" ht="75.75" customHeight="1">
      <c r="A131" s="99" t="s">
        <v>320</v>
      </c>
      <c r="B131" s="36" t="s">
        <v>426</v>
      </c>
      <c r="C131" s="36" t="s">
        <v>252</v>
      </c>
      <c r="D131" s="36" t="s">
        <v>162</v>
      </c>
      <c r="E131" s="70" t="s">
        <v>321</v>
      </c>
      <c r="F131" s="81"/>
      <c r="G131" s="82">
        <f>G132</f>
        <v>80</v>
      </c>
      <c r="H131" s="82">
        <f t="shared" ref="H131:I131" si="54">H132</f>
        <v>80</v>
      </c>
      <c r="I131" s="82">
        <f t="shared" si="54"/>
        <v>80</v>
      </c>
    </row>
    <row r="132" spans="1:13" ht="30">
      <c r="A132" s="43" t="s">
        <v>197</v>
      </c>
      <c r="B132" s="31" t="s">
        <v>426</v>
      </c>
      <c r="C132" s="36" t="s">
        <v>252</v>
      </c>
      <c r="D132" s="36" t="s">
        <v>162</v>
      </c>
      <c r="E132" s="70" t="s">
        <v>321</v>
      </c>
      <c r="F132" s="84">
        <v>200</v>
      </c>
      <c r="G132" s="82">
        <v>80</v>
      </c>
      <c r="H132" s="82">
        <v>80</v>
      </c>
      <c r="I132" s="82">
        <v>80</v>
      </c>
    </row>
    <row r="133" spans="1:13" ht="63.75">
      <c r="A133" s="100" t="s">
        <v>322</v>
      </c>
      <c r="B133" s="31" t="s">
        <v>426</v>
      </c>
      <c r="C133" s="36" t="s">
        <v>252</v>
      </c>
      <c r="D133" s="36" t="s">
        <v>162</v>
      </c>
      <c r="E133" s="70" t="s">
        <v>445</v>
      </c>
      <c r="F133" s="84"/>
      <c r="G133" s="82">
        <f>G134</f>
        <v>693.7</v>
      </c>
      <c r="H133" s="82">
        <f t="shared" ref="H133:I133" si="55">H134</f>
        <v>400</v>
      </c>
      <c r="I133" s="82">
        <f t="shared" si="55"/>
        <v>303.60000000000002</v>
      </c>
    </row>
    <row r="134" spans="1:13" ht="30">
      <c r="A134" s="43" t="s">
        <v>197</v>
      </c>
      <c r="B134" s="31" t="s">
        <v>426</v>
      </c>
      <c r="C134" s="36" t="s">
        <v>252</v>
      </c>
      <c r="D134" s="36" t="s">
        <v>162</v>
      </c>
      <c r="E134" s="70" t="s">
        <v>393</v>
      </c>
      <c r="F134" s="84">
        <v>200</v>
      </c>
      <c r="G134" s="530">
        <v>693.7</v>
      </c>
      <c r="H134" s="82">
        <v>400</v>
      </c>
      <c r="I134" s="82">
        <v>303.60000000000002</v>
      </c>
    </row>
    <row r="135" spans="1:13" ht="30">
      <c r="A135" s="43" t="s">
        <v>324</v>
      </c>
      <c r="B135" s="31" t="s">
        <v>426</v>
      </c>
      <c r="C135" s="36" t="s">
        <v>252</v>
      </c>
      <c r="D135" s="36" t="s">
        <v>162</v>
      </c>
      <c r="E135" s="70" t="s">
        <v>325</v>
      </c>
      <c r="F135" s="84"/>
      <c r="G135" s="82"/>
      <c r="H135" s="82">
        <v>0</v>
      </c>
      <c r="I135" s="82">
        <v>0</v>
      </c>
    </row>
    <row r="136" spans="1:13" ht="30">
      <c r="A136" s="43" t="s">
        <v>197</v>
      </c>
      <c r="B136" s="31" t="s">
        <v>426</v>
      </c>
      <c r="C136" s="36" t="s">
        <v>252</v>
      </c>
      <c r="D136" s="36" t="s">
        <v>162</v>
      </c>
      <c r="E136" s="70" t="s">
        <v>325</v>
      </c>
      <c r="F136" s="84">
        <v>200</v>
      </c>
      <c r="G136" s="82"/>
      <c r="H136" s="82">
        <v>0</v>
      </c>
      <c r="I136" s="82">
        <v>0</v>
      </c>
    </row>
    <row r="137" spans="1:13" ht="15.75">
      <c r="A137" s="25" t="s">
        <v>135</v>
      </c>
      <c r="B137" s="26" t="s">
        <v>426</v>
      </c>
      <c r="C137" s="27" t="s">
        <v>328</v>
      </c>
      <c r="D137" s="27" t="s">
        <v>161</v>
      </c>
      <c r="E137" s="28"/>
      <c r="F137" s="28"/>
      <c r="G137" s="58">
        <f t="shared" ref="G137:G142" si="56">G138</f>
        <v>5134.3</v>
      </c>
      <c r="H137" s="58">
        <f>H138</f>
        <v>3030.5</v>
      </c>
      <c r="I137" s="58">
        <f>I138</f>
        <v>3030.5</v>
      </c>
    </row>
    <row r="138" spans="1:13" ht="15">
      <c r="A138" s="49" t="s">
        <v>137</v>
      </c>
      <c r="B138" s="31" t="s">
        <v>426</v>
      </c>
      <c r="C138" s="32" t="s">
        <v>328</v>
      </c>
      <c r="D138" s="32" t="s">
        <v>160</v>
      </c>
      <c r="E138" s="45"/>
      <c r="F138" s="45"/>
      <c r="G138" s="34">
        <f>G139+G144</f>
        <v>5134.3</v>
      </c>
      <c r="H138" s="34">
        <f t="shared" ref="H138:I138" si="57">H139</f>
        <v>3030.5</v>
      </c>
      <c r="I138" s="34">
        <f t="shared" si="57"/>
        <v>3030.5</v>
      </c>
    </row>
    <row r="139" spans="1:13" ht="57">
      <c r="A139" s="85" t="s">
        <v>394</v>
      </c>
      <c r="B139" s="36" t="s">
        <v>426</v>
      </c>
      <c r="C139" s="32" t="s">
        <v>328</v>
      </c>
      <c r="D139" s="32" t="s">
        <v>160</v>
      </c>
      <c r="E139" s="45" t="s">
        <v>330</v>
      </c>
      <c r="F139" s="45"/>
      <c r="G139" s="34">
        <f t="shared" si="56"/>
        <v>3030.5</v>
      </c>
      <c r="H139" s="34">
        <f t="shared" ref="H139:I139" si="58">H140</f>
        <v>3030.5</v>
      </c>
      <c r="I139" s="34">
        <f t="shared" si="58"/>
        <v>3030.5</v>
      </c>
    </row>
    <row r="140" spans="1:13" ht="15">
      <c r="A140" s="41" t="s">
        <v>366</v>
      </c>
      <c r="B140" s="31" t="s">
        <v>426</v>
      </c>
      <c r="C140" s="36" t="s">
        <v>328</v>
      </c>
      <c r="D140" s="36" t="s">
        <v>160</v>
      </c>
      <c r="E140" s="38" t="s">
        <v>331</v>
      </c>
      <c r="F140" s="38"/>
      <c r="G140" s="39">
        <f t="shared" si="56"/>
        <v>3030.5</v>
      </c>
      <c r="H140" s="39">
        <f t="shared" ref="H140:M141" si="59">H141</f>
        <v>3030.5</v>
      </c>
      <c r="I140" s="39">
        <f t="shared" si="59"/>
        <v>3030.5</v>
      </c>
    </row>
    <row r="141" spans="1:13" ht="60" hidden="1">
      <c r="A141" s="41" t="s">
        <v>446</v>
      </c>
      <c r="B141" s="36" t="s">
        <v>426</v>
      </c>
      <c r="C141" s="36" t="s">
        <v>328</v>
      </c>
      <c r="D141" s="36" t="s">
        <v>160</v>
      </c>
      <c r="E141" s="38" t="s">
        <v>333</v>
      </c>
      <c r="F141" s="38"/>
      <c r="G141" s="39">
        <f t="shared" si="56"/>
        <v>3030.5</v>
      </c>
      <c r="H141" s="39">
        <f t="shared" si="59"/>
        <v>3030.5</v>
      </c>
      <c r="I141" s="39">
        <f t="shared" si="59"/>
        <v>3030.5</v>
      </c>
      <c r="J141" s="39">
        <f t="shared" si="59"/>
        <v>0</v>
      </c>
      <c r="K141" s="39">
        <f t="shared" si="59"/>
        <v>0</v>
      </c>
      <c r="L141" s="39">
        <f t="shared" si="59"/>
        <v>0</v>
      </c>
      <c r="M141" s="39">
        <f t="shared" si="59"/>
        <v>0</v>
      </c>
    </row>
    <row r="142" spans="1:13" ht="28.5">
      <c r="A142" s="85" t="s">
        <v>447</v>
      </c>
      <c r="B142" s="31" t="s">
        <v>426</v>
      </c>
      <c r="C142" s="36" t="s">
        <v>328</v>
      </c>
      <c r="D142" s="36" t="s">
        <v>160</v>
      </c>
      <c r="E142" s="38" t="s">
        <v>448</v>
      </c>
      <c r="F142" s="38"/>
      <c r="G142" s="39">
        <f t="shared" si="56"/>
        <v>3030.5</v>
      </c>
      <c r="H142" s="39">
        <f t="shared" ref="H142:M142" si="60">H143</f>
        <v>3030.5</v>
      </c>
      <c r="I142" s="39">
        <f t="shared" si="60"/>
        <v>3030.5</v>
      </c>
      <c r="J142" s="39">
        <f t="shared" si="60"/>
        <v>0</v>
      </c>
      <c r="K142" s="39">
        <f t="shared" si="60"/>
        <v>0</v>
      </c>
      <c r="L142" s="39">
        <f t="shared" si="60"/>
        <v>0</v>
      </c>
      <c r="M142" s="39">
        <f t="shared" si="60"/>
        <v>0</v>
      </c>
    </row>
    <row r="143" spans="1:13" ht="45">
      <c r="A143" s="41" t="s">
        <v>335</v>
      </c>
      <c r="B143" s="36" t="s">
        <v>426</v>
      </c>
      <c r="C143" s="36" t="s">
        <v>328</v>
      </c>
      <c r="D143" s="36" t="s">
        <v>160</v>
      </c>
      <c r="E143" s="38" t="s">
        <v>448</v>
      </c>
      <c r="F143" s="38" t="s">
        <v>336</v>
      </c>
      <c r="G143" s="39">
        <v>3030.5</v>
      </c>
      <c r="H143" s="39">
        <v>3030.5</v>
      </c>
      <c r="I143" s="39">
        <v>3030.5</v>
      </c>
    </row>
    <row r="144" spans="1:13" ht="128.25">
      <c r="A144" s="49" t="s">
        <v>337</v>
      </c>
      <c r="B144" s="36" t="s">
        <v>426</v>
      </c>
      <c r="C144" s="36" t="s">
        <v>328</v>
      </c>
      <c r="D144" s="36" t="s">
        <v>160</v>
      </c>
      <c r="E144" s="70" t="s">
        <v>338</v>
      </c>
      <c r="F144" s="84"/>
      <c r="G144" s="82">
        <f>G145</f>
        <v>2103.8000000000002</v>
      </c>
      <c r="H144" s="82">
        <v>0</v>
      </c>
      <c r="I144" s="82">
        <f>I145</f>
        <v>0</v>
      </c>
    </row>
    <row r="145" spans="1:13" ht="45">
      <c r="A145" s="41" t="s">
        <v>335</v>
      </c>
      <c r="B145" s="36" t="s">
        <v>426</v>
      </c>
      <c r="C145" s="36" t="s">
        <v>328</v>
      </c>
      <c r="D145" s="36" t="s">
        <v>160</v>
      </c>
      <c r="E145" s="70" t="s">
        <v>338</v>
      </c>
      <c r="F145" s="529">
        <v>600</v>
      </c>
      <c r="G145" s="530">
        <v>2103.8000000000002</v>
      </c>
      <c r="H145" s="82">
        <v>0</v>
      </c>
      <c r="I145" s="82">
        <v>0</v>
      </c>
    </row>
    <row r="146" spans="1:13" ht="15.75">
      <c r="A146" s="25" t="s">
        <v>139</v>
      </c>
      <c r="B146" s="56" t="s">
        <v>426</v>
      </c>
      <c r="C146" s="27" t="s">
        <v>209</v>
      </c>
      <c r="D146" s="27" t="s">
        <v>161</v>
      </c>
      <c r="E146" s="28"/>
      <c r="F146" s="28"/>
      <c r="G146" s="58">
        <f t="shared" ref="G146:G151" si="61">G147</f>
        <v>1043.2</v>
      </c>
      <c r="H146" s="58">
        <f t="shared" ref="H146:I146" si="62">H147</f>
        <v>1043.2</v>
      </c>
      <c r="I146" s="58">
        <f t="shared" si="62"/>
        <v>1043.2</v>
      </c>
    </row>
    <row r="147" spans="1:13" ht="15">
      <c r="A147" s="35" t="s">
        <v>141</v>
      </c>
      <c r="B147" s="36" t="s">
        <v>426</v>
      </c>
      <c r="C147" s="32" t="s">
        <v>209</v>
      </c>
      <c r="D147" s="32" t="s">
        <v>160</v>
      </c>
      <c r="E147" s="45"/>
      <c r="F147" s="45"/>
      <c r="G147" s="34">
        <f t="shared" si="61"/>
        <v>1043.2</v>
      </c>
      <c r="H147" s="34">
        <f t="shared" ref="H147:I147" si="63">H148</f>
        <v>1043.2</v>
      </c>
      <c r="I147" s="34">
        <f t="shared" si="63"/>
        <v>1043.2</v>
      </c>
    </row>
    <row r="148" spans="1:13" ht="42.75">
      <c r="A148" s="35" t="s">
        <v>198</v>
      </c>
      <c r="B148" s="31" t="s">
        <v>426</v>
      </c>
      <c r="C148" s="32" t="s">
        <v>209</v>
      </c>
      <c r="D148" s="32" t="s">
        <v>160</v>
      </c>
      <c r="E148" s="45" t="s">
        <v>199</v>
      </c>
      <c r="F148" s="45"/>
      <c r="G148" s="34">
        <f t="shared" si="61"/>
        <v>1043.2</v>
      </c>
      <c r="H148" s="34">
        <f t="shared" ref="H148:I151" si="64">H149</f>
        <v>1043.2</v>
      </c>
      <c r="I148" s="34">
        <f t="shared" si="64"/>
        <v>1043.2</v>
      </c>
    </row>
    <row r="149" spans="1:13" ht="15">
      <c r="A149" s="72" t="s">
        <v>167</v>
      </c>
      <c r="B149" s="36" t="s">
        <v>426</v>
      </c>
      <c r="C149" s="36" t="s">
        <v>209</v>
      </c>
      <c r="D149" s="36" t="s">
        <v>160</v>
      </c>
      <c r="E149" s="42" t="s">
        <v>187</v>
      </c>
      <c r="F149" s="38"/>
      <c r="G149" s="39">
        <f t="shared" si="61"/>
        <v>1043.2</v>
      </c>
      <c r="H149" s="39">
        <f t="shared" si="64"/>
        <v>1043.2</v>
      </c>
      <c r="I149" s="39">
        <f t="shared" si="64"/>
        <v>1043.2</v>
      </c>
    </row>
    <row r="150" spans="1:13" ht="15">
      <c r="A150" s="72" t="s">
        <v>167</v>
      </c>
      <c r="B150" s="31" t="s">
        <v>426</v>
      </c>
      <c r="C150" s="36" t="s">
        <v>209</v>
      </c>
      <c r="D150" s="36" t="s">
        <v>160</v>
      </c>
      <c r="E150" s="42" t="s">
        <v>200</v>
      </c>
      <c r="F150" s="38"/>
      <c r="G150" s="39">
        <f t="shared" si="61"/>
        <v>1043.2</v>
      </c>
      <c r="H150" s="39">
        <f t="shared" si="64"/>
        <v>1043.2</v>
      </c>
      <c r="I150" s="39">
        <f t="shared" si="64"/>
        <v>1043.2</v>
      </c>
    </row>
    <row r="151" spans="1:13" ht="45">
      <c r="A151" s="101" t="s">
        <v>418</v>
      </c>
      <c r="B151" s="36" t="s">
        <v>426</v>
      </c>
      <c r="C151" s="36" t="s">
        <v>209</v>
      </c>
      <c r="D151" s="36" t="s">
        <v>160</v>
      </c>
      <c r="E151" s="70" t="s">
        <v>341</v>
      </c>
      <c r="F151" s="84"/>
      <c r="G151" s="39">
        <f t="shared" si="61"/>
        <v>1043.2</v>
      </c>
      <c r="H151" s="39">
        <f t="shared" si="64"/>
        <v>1043.2</v>
      </c>
      <c r="I151" s="39">
        <f t="shared" si="64"/>
        <v>1043.2</v>
      </c>
    </row>
    <row r="152" spans="1:13" ht="30">
      <c r="A152" s="101" t="s">
        <v>342</v>
      </c>
      <c r="B152" s="31" t="s">
        <v>426</v>
      </c>
      <c r="C152" s="36" t="s">
        <v>209</v>
      </c>
      <c r="D152" s="36" t="s">
        <v>160</v>
      </c>
      <c r="E152" s="70" t="s">
        <v>341</v>
      </c>
      <c r="F152" s="84">
        <v>300</v>
      </c>
      <c r="G152" s="39">
        <v>1043.2</v>
      </c>
      <c r="H152" s="39">
        <v>1043.2</v>
      </c>
      <c r="I152" s="39">
        <v>1043.2</v>
      </c>
    </row>
    <row r="153" spans="1:13" ht="15.75">
      <c r="A153" s="25" t="s">
        <v>143</v>
      </c>
      <c r="B153" s="26" t="s">
        <v>426</v>
      </c>
      <c r="C153" s="27" t="s">
        <v>191</v>
      </c>
      <c r="D153" s="27" t="s">
        <v>161</v>
      </c>
      <c r="E153" s="28"/>
      <c r="F153" s="28"/>
      <c r="G153" s="58">
        <f t="shared" ref="G153:G158" si="65">G154</f>
        <v>749.8</v>
      </c>
      <c r="H153" s="58">
        <f t="shared" ref="H153:M153" si="66">H154</f>
        <v>749.8</v>
      </c>
      <c r="I153" s="58">
        <f t="shared" si="66"/>
        <v>749.8</v>
      </c>
      <c r="J153" s="34">
        <f t="shared" si="66"/>
        <v>0</v>
      </c>
      <c r="K153" s="34">
        <f t="shared" si="66"/>
        <v>0</v>
      </c>
      <c r="L153" s="34">
        <f t="shared" si="66"/>
        <v>0</v>
      </c>
      <c r="M153" s="34">
        <f t="shared" si="66"/>
        <v>0</v>
      </c>
    </row>
    <row r="154" spans="1:13" ht="15">
      <c r="A154" s="35" t="s">
        <v>145</v>
      </c>
      <c r="B154" s="31" t="s">
        <v>426</v>
      </c>
      <c r="C154" s="32" t="s">
        <v>191</v>
      </c>
      <c r="D154" s="32" t="s">
        <v>160</v>
      </c>
      <c r="E154" s="45"/>
      <c r="F154" s="45"/>
      <c r="G154" s="34">
        <f t="shared" si="65"/>
        <v>749.8</v>
      </c>
      <c r="H154" s="34">
        <f t="shared" ref="H154:I154" si="67">H155</f>
        <v>749.8</v>
      </c>
      <c r="I154" s="34">
        <f t="shared" si="67"/>
        <v>749.8</v>
      </c>
    </row>
    <row r="155" spans="1:13" ht="57">
      <c r="A155" s="85" t="s">
        <v>399</v>
      </c>
      <c r="B155" s="36" t="s">
        <v>426</v>
      </c>
      <c r="C155" s="32" t="s">
        <v>191</v>
      </c>
      <c r="D155" s="32" t="s">
        <v>160</v>
      </c>
      <c r="E155" s="45" t="s">
        <v>350</v>
      </c>
      <c r="F155" s="45"/>
      <c r="G155" s="34">
        <f t="shared" si="65"/>
        <v>749.8</v>
      </c>
      <c r="H155" s="34">
        <f t="shared" ref="H155:I155" si="68">H156</f>
        <v>749.8</v>
      </c>
      <c r="I155" s="34">
        <f t="shared" si="68"/>
        <v>749.8</v>
      </c>
    </row>
    <row r="156" spans="1:13" ht="15">
      <c r="A156" s="41" t="s">
        <v>366</v>
      </c>
      <c r="B156" s="31" t="s">
        <v>426</v>
      </c>
      <c r="C156" s="36" t="s">
        <v>191</v>
      </c>
      <c r="D156" s="36" t="s">
        <v>160</v>
      </c>
      <c r="E156" s="38" t="s">
        <v>351</v>
      </c>
      <c r="F156" s="38"/>
      <c r="G156" s="39">
        <f t="shared" si="65"/>
        <v>749.8</v>
      </c>
      <c r="H156" s="39">
        <f t="shared" ref="H156" si="69">H157</f>
        <v>749.8</v>
      </c>
      <c r="I156" s="39">
        <f t="shared" ref="H156:M158" si="70">I157</f>
        <v>749.8</v>
      </c>
    </row>
    <row r="157" spans="1:13" ht="45">
      <c r="A157" s="41" t="s">
        <v>449</v>
      </c>
      <c r="B157" s="36" t="s">
        <v>426</v>
      </c>
      <c r="C157" s="36" t="s">
        <v>191</v>
      </c>
      <c r="D157" s="36" t="s">
        <v>160</v>
      </c>
      <c r="E157" s="38" t="s">
        <v>353</v>
      </c>
      <c r="F157" s="38"/>
      <c r="G157" s="39">
        <f t="shared" si="65"/>
        <v>749.8</v>
      </c>
      <c r="H157" s="39">
        <f t="shared" si="70"/>
        <v>749.8</v>
      </c>
      <c r="I157" s="39">
        <f t="shared" si="70"/>
        <v>749.8</v>
      </c>
    </row>
    <row r="158" spans="1:13" ht="30">
      <c r="A158" s="86" t="s">
        <v>354</v>
      </c>
      <c r="B158" s="31" t="s">
        <v>426</v>
      </c>
      <c r="C158" s="36" t="s">
        <v>191</v>
      </c>
      <c r="D158" s="36" t="s">
        <v>160</v>
      </c>
      <c r="E158" s="38" t="s">
        <v>450</v>
      </c>
      <c r="F158" s="38"/>
      <c r="G158" s="39">
        <f t="shared" si="65"/>
        <v>749.8</v>
      </c>
      <c r="H158" s="39">
        <f t="shared" si="70"/>
        <v>749.8</v>
      </c>
      <c r="I158" s="39">
        <f t="shared" si="70"/>
        <v>749.8</v>
      </c>
      <c r="J158" s="39">
        <f t="shared" si="70"/>
        <v>0</v>
      </c>
      <c r="K158" s="39">
        <f t="shared" si="70"/>
        <v>0</v>
      </c>
      <c r="L158" s="39">
        <f t="shared" si="70"/>
        <v>0</v>
      </c>
      <c r="M158" s="39">
        <f t="shared" si="70"/>
        <v>0</v>
      </c>
    </row>
    <row r="159" spans="1:13" ht="45">
      <c r="A159" s="41" t="s">
        <v>335</v>
      </c>
      <c r="B159" s="36" t="s">
        <v>426</v>
      </c>
      <c r="C159" s="36" t="s">
        <v>191</v>
      </c>
      <c r="D159" s="36" t="s">
        <v>160</v>
      </c>
      <c r="E159" s="38" t="s">
        <v>450</v>
      </c>
      <c r="F159" s="38" t="s">
        <v>336</v>
      </c>
      <c r="G159" s="39">
        <v>749.8</v>
      </c>
      <c r="H159" s="39">
        <v>749.8</v>
      </c>
      <c r="I159" s="39">
        <v>749.8</v>
      </c>
    </row>
    <row r="160" spans="1:13" ht="15.75">
      <c r="A160" s="102" t="s">
        <v>147</v>
      </c>
      <c r="B160" s="27" t="s">
        <v>426</v>
      </c>
      <c r="C160" s="27" t="s">
        <v>451</v>
      </c>
      <c r="D160" s="27" t="s">
        <v>161</v>
      </c>
      <c r="E160" s="28"/>
      <c r="F160" s="28"/>
      <c r="G160" s="58">
        <f t="shared" ref="G160:I161" si="71">G161</f>
        <v>0</v>
      </c>
      <c r="H160" s="58">
        <f t="shared" si="71"/>
        <v>397.6</v>
      </c>
      <c r="I160" s="58">
        <f t="shared" si="71"/>
        <v>772.1</v>
      </c>
    </row>
    <row r="161" spans="1:13" ht="15">
      <c r="A161" s="41" t="s">
        <v>147</v>
      </c>
      <c r="B161" s="36" t="s">
        <v>426</v>
      </c>
      <c r="C161" s="36" t="s">
        <v>451</v>
      </c>
      <c r="D161" s="36" t="s">
        <v>451</v>
      </c>
      <c r="E161" s="38"/>
      <c r="F161" s="38"/>
      <c r="G161" s="39">
        <f t="shared" si="71"/>
        <v>0</v>
      </c>
      <c r="H161" s="39">
        <f t="shared" si="71"/>
        <v>397.6</v>
      </c>
      <c r="I161" s="39">
        <f t="shared" si="71"/>
        <v>772.1</v>
      </c>
    </row>
    <row r="162" spans="1:13" ht="15">
      <c r="A162" s="41" t="s">
        <v>147</v>
      </c>
      <c r="B162" s="36" t="s">
        <v>426</v>
      </c>
      <c r="C162" s="36" t="s">
        <v>451</v>
      </c>
      <c r="D162" s="36" t="s">
        <v>451</v>
      </c>
      <c r="E162" s="38" t="s">
        <v>420</v>
      </c>
      <c r="F162" s="38"/>
      <c r="G162" s="39"/>
      <c r="H162" s="39">
        <f>H163</f>
        <v>397.6</v>
      </c>
      <c r="I162" s="39">
        <f>I163</f>
        <v>772.1</v>
      </c>
    </row>
    <row r="163" spans="1:13" ht="15">
      <c r="A163" s="41" t="s">
        <v>410</v>
      </c>
      <c r="B163" s="31" t="s">
        <v>426</v>
      </c>
      <c r="C163" s="36" t="s">
        <v>451</v>
      </c>
      <c r="D163" s="36" t="s">
        <v>451</v>
      </c>
      <c r="E163" s="38" t="s">
        <v>420</v>
      </c>
      <c r="F163" s="38" t="s">
        <v>107</v>
      </c>
      <c r="G163" s="34"/>
      <c r="H163" s="39">
        <v>397.6</v>
      </c>
      <c r="I163" s="39">
        <v>772.1</v>
      </c>
    </row>
    <row r="164" spans="1:13">
      <c r="A164" s="103"/>
      <c r="B164" s="103"/>
      <c r="C164" s="104"/>
      <c r="D164" s="104"/>
      <c r="E164" s="104"/>
      <c r="F164" s="104"/>
      <c r="G164" s="104"/>
      <c r="H164" s="104"/>
      <c r="I164" s="104"/>
    </row>
    <row r="165" spans="1:13">
      <c r="A165" s="103"/>
      <c r="B165" s="103"/>
      <c r="C165" s="104"/>
      <c r="D165" s="104"/>
      <c r="E165" s="104"/>
      <c r="F165" s="104"/>
      <c r="G165" s="104"/>
      <c r="H165" s="355"/>
      <c r="I165" s="356"/>
    </row>
    <row r="166" spans="1:13">
      <c r="I166" s="5"/>
    </row>
    <row r="167" spans="1:13" ht="13.5" customHeight="1"/>
    <row r="168" spans="1:13">
      <c r="G168" s="359"/>
      <c r="H168" s="359"/>
      <c r="I168" s="359"/>
      <c r="J168" s="359"/>
      <c r="K168" s="359"/>
      <c r="L168" s="359"/>
      <c r="M168" s="359"/>
    </row>
  </sheetData>
  <autoFilter ref="A13:WVY163"/>
  <mergeCells count="17">
    <mergeCell ref="E1:I1"/>
    <mergeCell ref="E2:I2"/>
    <mergeCell ref="E3:I3"/>
    <mergeCell ref="E4:I4"/>
    <mergeCell ref="E5:I5"/>
    <mergeCell ref="E6:I6"/>
    <mergeCell ref="E7:I7"/>
    <mergeCell ref="E8:I8"/>
    <mergeCell ref="E9:I9"/>
    <mergeCell ref="A10:I10"/>
    <mergeCell ref="F11:F13"/>
    <mergeCell ref="G11:I12"/>
    <mergeCell ref="A11:A13"/>
    <mergeCell ref="B11:B13"/>
    <mergeCell ref="C11:C13"/>
    <mergeCell ref="D11:D13"/>
    <mergeCell ref="E11:E13"/>
  </mergeCells>
  <pageMargins left="0.511811023622047" right="0.27559055118110198" top="0.39370078740157499" bottom="0.39370078740157499" header="0" footer="0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Пр.1</vt:lpstr>
      <vt:lpstr>пр.2</vt:lpstr>
      <vt:lpstr>пр.3</vt:lpstr>
      <vt:lpstr>пр.4</vt:lpstr>
      <vt:lpstr>пр.5</vt:lpstr>
      <vt:lpstr>пр.6</vt:lpstr>
      <vt:lpstr>пр.7</vt:lpstr>
      <vt:lpstr>пр.5!Заголовки_для_печати</vt:lpstr>
      <vt:lpstr>пр.6!Заголовки_для_печати</vt:lpstr>
      <vt:lpstr>пр.7!Заголовки_для_печати</vt:lpstr>
      <vt:lpstr>пр.2!Область_печати</vt:lpstr>
      <vt:lpstr>пр.4!Область_печати</vt:lpstr>
      <vt:lpstr>пр.5!Область_печати</vt:lpstr>
      <vt:lpstr>пр.6!Область_печати</vt:lpstr>
      <vt:lpstr>пр.7!Область_печати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Вера</cp:lastModifiedBy>
  <cp:lastPrinted>2025-02-04T08:40:54Z</cp:lastPrinted>
  <dcterms:created xsi:type="dcterms:W3CDTF">2022-12-09T13:19:00Z</dcterms:created>
  <dcterms:modified xsi:type="dcterms:W3CDTF">2025-02-04T09:16:10Z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9C55D311A6D742FBB1440E04DDB4E4AA_12</vt:lpwstr>
  </property>
  <property fmtid="{D5CDD505-2E9C-101B-9397-08002B2CF9AE}" pid="3" name="KSOProductBuildVer">
    <vt:lpwstr>1049-12.2.0.18607</vt:lpwstr>
  </property>
</Properties>
</file>