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11535" activeTab="1"/>
  </bookViews>
  <sheets>
    <sheet name="пр.1" sheetId="9" r:id="rId1"/>
    <sheet name="пр.2 СД" sheetId="8" r:id="rId2"/>
    <sheet name="пр.3" sheetId="5" r:id="rId3"/>
    <sheet name="пр.5" sheetId="7" state="hidden" r:id="rId4"/>
  </sheets>
  <definedNames>
    <definedName name="_xlnm._FilterDatabase" localSheetId="3" hidden="1">пр.5!$A$12:$H$195</definedName>
    <definedName name="_xlnm.Print_Titles" localSheetId="3">пр.5!$11:$13</definedName>
    <definedName name="_xlnm.Print_Area" localSheetId="1">'пр.2 СД'!$A$1:$E$43</definedName>
    <definedName name="_xlnm.Print_Area" localSheetId="2">пр.3!$A$1:$E$26</definedName>
    <definedName name="_xlnm.Print_Area" localSheetId="3">пр.5!$A$1:$H$199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D22" i="5"/>
  <c r="E22" i="5"/>
  <c r="C22" i="5"/>
  <c r="D25" i="5"/>
  <c r="E25" i="5"/>
  <c r="C25" i="5"/>
  <c r="D24" i="5"/>
  <c r="E24" i="5"/>
  <c r="C24" i="5"/>
  <c r="C16" i="9" l="1"/>
  <c r="E13" i="9"/>
  <c r="E16" i="9" s="1"/>
  <c r="D13" i="9"/>
  <c r="D16" i="9" s="1"/>
  <c r="C13" i="9"/>
  <c r="C42" i="8" l="1"/>
  <c r="E41" i="8"/>
  <c r="D41" i="8"/>
  <c r="C41" i="8"/>
  <c r="E38" i="8"/>
  <c r="D38" i="8"/>
  <c r="C38" i="8"/>
  <c r="E35" i="8"/>
  <c r="D35" i="8"/>
  <c r="E33" i="8"/>
  <c r="E32" i="8" s="1"/>
  <c r="E31" i="8" s="1"/>
  <c r="D33" i="8"/>
  <c r="C33" i="8"/>
  <c r="D32" i="8"/>
  <c r="D31" i="8" s="1"/>
  <c r="D43" i="8" s="1"/>
  <c r="E29" i="8"/>
  <c r="D29" i="8"/>
  <c r="C29" i="8"/>
  <c r="E26" i="8"/>
  <c r="D26" i="8"/>
  <c r="C26" i="8"/>
  <c r="E23" i="8"/>
  <c r="D23" i="8"/>
  <c r="C23" i="8"/>
  <c r="E21" i="8"/>
  <c r="D21" i="8"/>
  <c r="C21" i="8"/>
  <c r="E19" i="8"/>
  <c r="D19" i="8"/>
  <c r="C19" i="8"/>
  <c r="E17" i="8"/>
  <c r="E16" i="8" s="1"/>
  <c r="D17" i="8"/>
  <c r="C17" i="8"/>
  <c r="D16" i="8"/>
  <c r="L197" i="7"/>
  <c r="K197" i="7"/>
  <c r="J197" i="7"/>
  <c r="I197" i="7"/>
  <c r="L195" i="7"/>
  <c r="K195" i="7"/>
  <c r="J195" i="7"/>
  <c r="I195" i="7"/>
  <c r="H195" i="7"/>
  <c r="G195" i="7"/>
  <c r="F195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5" i="7"/>
  <c r="G95" i="7"/>
  <c r="F95" i="7"/>
  <c r="H94" i="7"/>
  <c r="G94" i="7"/>
  <c r="F94" i="7"/>
  <c r="H93" i="7"/>
  <c r="G93" i="7"/>
  <c r="F93" i="7"/>
  <c r="H92" i="7"/>
  <c r="G92" i="7"/>
  <c r="F92" i="7"/>
  <c r="L91" i="7"/>
  <c r="K91" i="7"/>
  <c r="J91" i="7"/>
  <c r="I91" i="7"/>
  <c r="H91" i="7"/>
  <c r="G91" i="7"/>
  <c r="F91" i="7"/>
  <c r="F89" i="7"/>
  <c r="F88" i="7"/>
  <c r="F87" i="7"/>
  <c r="F86" i="7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F55" i="7"/>
  <c r="H54" i="7"/>
  <c r="G54" i="7"/>
  <c r="F54" i="7"/>
  <c r="H53" i="7"/>
  <c r="G53" i="7"/>
  <c r="F53" i="7"/>
  <c r="H52" i="7"/>
  <c r="G52" i="7"/>
  <c r="F52" i="7"/>
  <c r="H50" i="7"/>
  <c r="G50" i="7"/>
  <c r="F50" i="7"/>
  <c r="H49" i="7"/>
  <c r="G49" i="7"/>
  <c r="F49" i="7"/>
  <c r="H48" i="7"/>
  <c r="G48" i="7"/>
  <c r="F48" i="7"/>
  <c r="H47" i="7"/>
  <c r="G47" i="7"/>
  <c r="F47" i="7"/>
  <c r="H46" i="7"/>
  <c r="G46" i="7"/>
  <c r="F46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F31" i="7"/>
  <c r="H30" i="7"/>
  <c r="G30" i="7"/>
  <c r="H29" i="7"/>
  <c r="G29" i="7"/>
  <c r="F29" i="7"/>
  <c r="L28" i="7"/>
  <c r="K28" i="7"/>
  <c r="J28" i="7"/>
  <c r="I28" i="7"/>
  <c r="H28" i="7"/>
  <c r="G28" i="7"/>
  <c r="F28" i="7"/>
  <c r="H27" i="7"/>
  <c r="G27" i="7"/>
  <c r="F27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19" i="7"/>
  <c r="G19" i="7"/>
  <c r="F19" i="7"/>
  <c r="H18" i="7"/>
  <c r="G18" i="7"/>
  <c r="F18" i="7"/>
  <c r="H17" i="7"/>
  <c r="G17" i="7"/>
  <c r="F17" i="7"/>
  <c r="H16" i="7"/>
  <c r="G16" i="7"/>
  <c r="F16" i="7"/>
  <c r="L15" i="7"/>
  <c r="K15" i="7"/>
  <c r="J15" i="7"/>
  <c r="I15" i="7"/>
  <c r="H15" i="7"/>
  <c r="G15" i="7"/>
  <c r="F15" i="7"/>
  <c r="L14" i="7"/>
  <c r="K14" i="7"/>
  <c r="J14" i="7"/>
  <c r="I14" i="7"/>
  <c r="H14" i="7"/>
  <c r="G14" i="7"/>
  <c r="F14" i="7"/>
  <c r="D18" i="5"/>
  <c r="D17" i="5" s="1"/>
  <c r="E18" i="5"/>
  <c r="E17" i="5" s="1"/>
  <c r="C16" i="8" l="1"/>
  <c r="E43" i="8"/>
  <c r="C18" i="5" l="1"/>
  <c r="C17" i="5" s="1"/>
  <c r="C36" i="8"/>
  <c r="C35" i="8"/>
  <c r="C32" i="8"/>
  <c r="C31" i="8" s="1"/>
  <c r="C43" i="8" s="1"/>
</calcChain>
</file>

<file path=xl/sharedStrings.xml><?xml version="1.0" encoding="utf-8"?>
<sst xmlns="http://schemas.openxmlformats.org/spreadsheetml/2006/main" count="833" uniqueCount="321">
  <si>
    <t>Приложение 2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</si>
  <si>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</si>
  <si>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</si>
  <si>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</si>
  <si>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</si>
  <si>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 xml:space="preserve"> 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годов.</t>
  </si>
  <si>
    <t>Код бюджетной классификации</t>
  </si>
  <si>
    <t>ИСТОЧНИК ДОХОДОВ</t>
  </si>
  <si>
    <t>Сумма (тыс.рублей)</t>
  </si>
  <si>
    <t>2025 год</t>
  </si>
  <si>
    <t>2026 год</t>
  </si>
  <si>
    <t>2027 год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</si>
  <si>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</si>
  <si>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</si>
  <si>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</si>
  <si>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</si>
  <si>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</si>
  <si>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</si>
  <si>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</si>
  <si>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</si>
  <si>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</si>
  <si>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</si>
  <si>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</si>
  <si>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ЕСХН</t>
  </si>
  <si>
    <t>1 05 03 01001 1000 110</t>
  </si>
  <si>
    <t>Единный сельхоз налог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</si>
  <si>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</si>
  <si>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</si>
  <si>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</si>
  <si>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</si>
  <si>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</si>
  <si>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</si>
  <si>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</si>
  <si>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</si>
  <si>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</si>
  <si>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</si>
  <si>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</si>
  <si>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</si>
  <si>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1 14 00 000 00 0000</t>
  </si>
  <si>
    <t>ДОХОДЫ ОТ ПРОДАЖИ МАТЕРИАЛЬНЫХ И НЕМАТЕРИАЛЬНЫХ АКТИВОВ</t>
  </si>
  <si>
    <t>1 14 01 000 00 00000</t>
  </si>
  <si>
    <t>Доходы от реализации имущества ,находящегося в муниципальной собственности ( за исключением  движимого имущества бюджетных и автономных учреждений, а также имущества государственных муниципальных унитарных предприятий, в том числе казенных 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</si>
  <si>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</si>
  <si>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</si>
  <si>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</si>
  <si>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</si>
  <si>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</si>
  <si>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</si>
  <si>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2 02 16 001 00 0000 150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</si>
  <si>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</si>
  <si>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2 02 20 000 00 0000 150</t>
  </si>
  <si>
    <t>Субсидии бюджетам бюджетной системы Российской Федерации (межбюджетные субсидии)</t>
  </si>
  <si>
    <t>2 02 29 999 00 0000 150</t>
  </si>
  <si>
    <t>Прочие субсидии</t>
  </si>
  <si>
    <t>2 02 20216 10 0000 150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</si>
  <si>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</si>
  <si>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2 02 30 000 00 0000 150</t>
  </si>
  <si>
    <t>Субвенции бюджетам бюджетной системы Российской Федерации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</si>
  <si>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</si>
  <si>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</si>
  <si>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2 02 35 118 00 0000 150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</si>
  <si>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</si>
  <si>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2 02 40 000 00 0000 150</t>
  </si>
  <si>
    <t>Прочие межбюджетные трансферты</t>
  </si>
  <si>
    <t>2 02 49999 00 0000 150</t>
  </si>
  <si>
    <t>Прочие межбюджетные трансферты, передаваемые бюджетам поселения бюджетам сельских поселений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</si>
  <si>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</si>
  <si>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</si>
  <si>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</si>
  <si>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</si>
  <si>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</si>
  <si>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2025 год  и плановый период 2026 и 2027 годов </t>
  </si>
  <si>
    <t>2 00 00000 00 0000 000</t>
  </si>
  <si>
    <t xml:space="preserve">БЕЗВОЗМЕЗДНЫЕ ПОСТУПЛЕНИЯ </t>
  </si>
  <si>
    <t>2 02 00000 00 0000 000</t>
  </si>
  <si>
    <t>2 02 16001 10 0000 150</t>
  </si>
  <si>
    <t>Дотация бюджетам сельских поселений на выравнивание бюджетной обеспеченности</t>
  </si>
  <si>
    <t>2 02 15002 10 0000 150</t>
  </si>
  <si>
    <t>Дотация бюджетам сельских поселений на поддержку мер по обеспечению сбалансированности бюджетов</t>
  </si>
  <si>
    <t>2 02 29999 00 0000 150</t>
  </si>
  <si>
    <t>Прочие субсидии бюджетам сельских поселений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</si>
  <si>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</si>
  <si>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</si>
  <si>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</si>
  <si>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</si>
  <si>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</si>
  <si>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</si>
  <si>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</si>
  <si>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</si>
  <si>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</si>
  <si>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</si>
  <si>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</si>
  <si>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</si>
  <si>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</si>
  <si>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</si>
  <si>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</si>
  <si>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</si>
  <si>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</si>
  <si>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</si>
  <si>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</si>
  <si>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</si>
  <si>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</si>
  <si>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</si>
  <si>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</si>
  <si>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</si>
  <si>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</si>
  <si>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</si>
  <si>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</si>
  <si>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</si>
  <si>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</si>
  <si>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</si>
  <si>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</si>
  <si>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</si>
  <si>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</si>
  <si>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</si>
  <si>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</si>
  <si>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</si>
  <si>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</si>
  <si>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</si>
  <si>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</si>
  <si>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</si>
  <si>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</si>
  <si>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</si>
  <si>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Непрограммные расходы органов местного самоуправления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</si>
  <si>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</si>
  <si>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</si>
  <si>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</si>
  <si>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</si>
  <si>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</si>
  <si>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</si>
  <si>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</si>
  <si>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</si>
  <si>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Другие общегосударственные вопросы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</si>
  <si>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</si>
  <si>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</si>
  <si>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</si>
  <si>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</si>
  <si>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</si>
  <si>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</si>
  <si>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</si>
  <si>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</si>
  <si>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</si>
  <si>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</si>
  <si>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</si>
  <si>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</si>
  <si>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</si>
  <si>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</si>
  <si>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</si>
  <si>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</si>
  <si>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</si>
  <si>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</si>
  <si>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</si>
  <si>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</si>
  <si>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</si>
  <si>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</si>
  <si>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</si>
  <si>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</si>
  <si>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</si>
  <si>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</si>
  <si>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</si>
  <si>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</si>
  <si>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</si>
  <si>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</si>
  <si>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</si>
  <si>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</si>
  <si>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</si>
  <si>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</si>
  <si>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</si>
  <si>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</si>
  <si>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</si>
  <si>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</si>
  <si>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</si>
  <si>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</si>
  <si>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</si>
  <si>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</si>
  <si>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</si>
  <si>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</si>
  <si>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</si>
  <si>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</si>
  <si>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</si>
  <si>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</si>
  <si>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</si>
  <si>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</si>
  <si>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Другие вопросы в области национальной экономики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</si>
  <si>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</si>
  <si>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</si>
  <si>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</si>
  <si>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</si>
  <si>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</si>
  <si>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</si>
  <si>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</si>
  <si>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</si>
  <si>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</si>
  <si>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</si>
  <si>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>Жилищное хозяйство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</si>
  <si>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</si>
  <si>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</si>
  <si>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</si>
  <si>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</si>
  <si>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</si>
  <si>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</si>
  <si>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</si>
  <si>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</si>
  <si>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</si>
  <si>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</si>
  <si>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Коммунальное хозяйство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</si>
  <si>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</si>
  <si>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</si>
  <si>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</si>
  <si>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</si>
  <si>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</si>
  <si>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</si>
  <si>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</si>
  <si>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</si>
  <si>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</si>
  <si>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</si>
  <si>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</si>
  <si>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</si>
  <si>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</si>
  <si>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</si>
  <si>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</si>
  <si>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</si>
  <si>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</si>
  <si>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</si>
  <si>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</si>
  <si>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</si>
  <si>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</si>
  <si>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Благоустройство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</si>
  <si>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</si>
  <si>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</si>
  <si>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</si>
  <si>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</si>
  <si>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</si>
  <si>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</si>
  <si>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</si>
  <si>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</si>
  <si>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</si>
  <si>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</si>
  <si>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</si>
  <si>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</si>
  <si>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</si>
  <si>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</si>
  <si>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</si>
  <si>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</si>
  <si>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</si>
  <si>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</si>
  <si>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</si>
  <si>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</si>
  <si>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</si>
  <si>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</si>
  <si>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</si>
  <si>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</si>
  <si>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</si>
  <si>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</si>
  <si>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</si>
  <si>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</si>
  <si>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</si>
  <si>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</si>
  <si>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</si>
  <si>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</si>
  <si>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</si>
  <si>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</si>
  <si>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</si>
  <si>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</si>
  <si>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</si>
  <si>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</si>
  <si>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</si>
  <si>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</si>
  <si>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</si>
  <si>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</si>
  <si>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</si>
  <si>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</si>
  <si>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КУЛЬТУРА, КИНЕМАТОГРАФИЯ</t>
  </si>
  <si>
    <t>08</t>
  </si>
  <si>
    <t>Культура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</si>
  <si>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</si>
  <si>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</si>
  <si>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</si>
  <si>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</si>
  <si>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</si>
  <si>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</si>
  <si>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</si>
  <si>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</si>
  <si>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</si>
  <si>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</si>
  <si>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</si>
  <si>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</si>
  <si>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Пенсионное обеспечение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</si>
  <si>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</si>
  <si>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</si>
  <si>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</si>
  <si>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</si>
  <si>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</si>
  <si>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</si>
  <si>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</si>
  <si>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</si>
  <si>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</si>
  <si>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>Физическая культура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</si>
  <si>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</si>
  <si>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</si>
  <si>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</si>
  <si>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</si>
  <si>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</si>
  <si>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</si>
  <si>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</si>
  <si>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</si>
  <si>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Условно утвержденные расходы</t>
  </si>
  <si>
    <t>Всего</t>
  </si>
  <si>
    <t>Приложение 1</t>
  </si>
  <si>
    <t>Источники финансирования дефицита
бюджета муниципального образования Усадищенское сельское поселение
на 2025 год и плановый период 2026 и 2027 годов</t>
  </si>
  <si>
    <t>Наименование показателя</t>
  </si>
  <si>
    <t>Сумма 
(тысяч рублей)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</si>
  <si>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</si>
  <si>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</si>
  <si>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</si>
  <si>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</si>
  <si>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</si>
  <si>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</si>
  <si>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</si>
  <si>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от 18.12.2025г. №34</t>
  </si>
  <si>
    <t>от 18.12.2024г. №34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</si>
</sst>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\ ##0.00\ _р_._-;\-* #\ ##0.00\ _р_._-;_-* &quot;-&quot;??\ _р_._-;_-@_-"/>
    <numFmt numFmtId="165" formatCode="_-* #\ ##0.00_р_._-;\-* #\ ##0.00_р_._-;_-* &quot;-&quot;??_р_._-;_-@_-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  <numFmt numFmtId="170" formatCode="#\ ##0.00"/>
    <numFmt numFmtId="171" formatCode="0.0"/>
    <numFmt numFmtId="172" formatCode="_-* #\ ##0.0_р_._-;\-* #\ ##0.0_р_._-;_-* &quot;-&quot;??_р_._-;_-@_-"/>
    <numFmt numFmtId="173" formatCode="#\ ##0.0"/>
  </numFmts>
  <fonts count="32" x14ac:knownFonts="1">
    <font>
      <sz val="10"/>
      <name val="Arial Cyr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sz val="13"/>
      <name val="Arial Cyr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2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281">
    <xf numFmtId="0" fontId="0" fillId="0" borderId="0" xfId="0"/>
    <xf numFmtId="0" fontId="1" fillId="2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horizontal="left"/>
    </xf>
    <xf numFmtId="0" fontId="1" fillId="2" borderId="0" xfId="5" applyFont="1" applyFill="1" applyAlignment="1">
      <alignment horizontal="left"/>
    </xf>
    <xf numFmtId="0" fontId="2" fillId="2" borderId="0" xfId="5" applyFont="1" applyFill="1" applyAlignment="1">
      <alignment horizontal="center" vertical="center"/>
    </xf>
    <xf numFmtId="0" fontId="3" fillId="2" borderId="0" xfId="5" applyFont="1" applyFill="1"/>
    <xf numFmtId="0" fontId="3" fillId="2" borderId="0" xfId="5" applyFont="1" applyFill="1" applyAlignment="1">
      <alignment horizontal="left"/>
    </xf>
    <xf numFmtId="0" fontId="4" fillId="2" borderId="0" xfId="5" applyFont="1" applyFill="1" applyAlignment="1">
      <alignment horizontal="left"/>
    </xf>
    <xf numFmtId="0" fontId="4" fillId="2" borderId="0" xfId="5" applyFont="1" applyFill="1"/>
    <xf numFmtId="0" fontId="3" fillId="2" borderId="0" xfId="5" applyFont="1" applyFill="1" applyAlignment="1">
      <alignment horizontal="center" vertical="center"/>
    </xf>
    <xf numFmtId="0" fontId="1" fillId="2" borderId="0" xfId="5" applyFont="1" applyFill="1"/>
    <xf numFmtId="165" fontId="1" fillId="2" borderId="0" xfId="15" applyFont="1" applyFill="1" applyAlignment="1">
      <alignment vertical="center"/>
    </xf>
    <xf numFmtId="0" fontId="2" fillId="2" borderId="0" xfId="0" applyFont="1" applyFill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top" wrapText="1"/>
    </xf>
    <xf numFmtId="166" fontId="5" fillId="2" borderId="13" xfId="0" applyNumberFormat="1" applyFont="1" applyFill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6" xfId="3" applyNumberFormat="1" applyFont="1" applyFill="1" applyBorder="1" applyAlignment="1">
      <alignment horizontal="center" vertical="center" wrapText="1"/>
    </xf>
    <xf numFmtId="167" fontId="7" fillId="3" borderId="15" xfId="15" applyNumberFormat="1" applyFont="1" applyFill="1" applyBorder="1" applyAlignment="1">
      <alignment horizontal="center" vertical="justify" wrapText="1"/>
    </xf>
    <xf numFmtId="0" fontId="7" fillId="2" borderId="14" xfId="0" applyFont="1" applyFill="1" applyBorder="1" applyAlignment="1">
      <alignment horizontal="left" vertical="top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7" fontId="7" fillId="2" borderId="15" xfId="15" applyNumberFormat="1" applyFont="1" applyFill="1" applyBorder="1" applyAlignment="1">
      <alignment horizontal="justify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7" fontId="8" fillId="2" borderId="15" xfId="15" applyNumberFormat="1" applyFont="1" applyFill="1" applyBorder="1" applyAlignment="1">
      <alignment horizontal="justify" vertical="center" wrapText="1"/>
    </xf>
    <xf numFmtId="168" fontId="8" fillId="2" borderId="14" xfId="0" applyNumberFormat="1" applyFont="1" applyFill="1" applyBorder="1" applyAlignment="1">
      <alignment horizontal="left" vertical="top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6" xfId="3" applyNumberFormat="1" applyFont="1" applyFill="1" applyBorder="1" applyAlignment="1">
      <alignment horizontal="center" vertical="center" wrapText="1"/>
    </xf>
    <xf numFmtId="167" fontId="9" fillId="2" borderId="15" xfId="15" applyNumberFormat="1" applyFont="1" applyFill="1" applyBorder="1" applyAlignment="1">
      <alignment horizontal="justify" vertical="center" wrapText="1"/>
    </xf>
    <xf numFmtId="49" fontId="8" fillId="2" borderId="14" xfId="0" applyNumberFormat="1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 wrapText="1"/>
    </xf>
    <xf numFmtId="167" fontId="9" fillId="2" borderId="15" xfId="0" applyNumberFormat="1" applyFont="1" applyFill="1" applyBorder="1" applyAlignment="1">
      <alignment vertical="center" wrapText="1"/>
    </xf>
    <xf numFmtId="167" fontId="9" fillId="2" borderId="15" xfId="15" applyNumberFormat="1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6" xfId="3" applyNumberFormat="1" applyFont="1" applyFill="1" applyBorder="1" applyAlignment="1">
      <alignment horizontal="center" vertical="center" wrapText="1"/>
    </xf>
    <xf numFmtId="49" fontId="8" fillId="2" borderId="16" xfId="3" applyNumberFormat="1" applyFont="1" applyFill="1" applyBorder="1" applyAlignment="1">
      <alignment horizontal="center" vertical="center" wrapText="1"/>
    </xf>
    <xf numFmtId="49" fontId="7" fillId="2" borderId="15" xfId="3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wrapText="1"/>
    </xf>
    <xf numFmtId="168" fontId="8" fillId="2" borderId="14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5" fontId="9" fillId="2" borderId="17" xfId="15" applyFont="1" applyFill="1" applyBorder="1" applyAlignment="1">
      <alignment horizontal="center" vertical="center" wrapText="1"/>
    </xf>
    <xf numFmtId="49" fontId="9" fillId="2" borderId="17" xfId="15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vertical="center" wrapText="1"/>
    </xf>
    <xf numFmtId="49" fontId="7" fillId="2" borderId="15" xfId="0" applyNumberFormat="1" applyFont="1" applyFill="1" applyBorder="1" applyAlignment="1">
      <alignment horizontal="left" wrapText="1"/>
    </xf>
    <xf numFmtId="49" fontId="10" fillId="2" borderId="15" xfId="3" applyNumberFormat="1" applyFont="1" applyFill="1" applyBorder="1" applyAlignment="1">
      <alignment horizontal="center" vertical="center" wrapText="1"/>
    </xf>
    <xf numFmtId="168" fontId="7" fillId="2" borderId="15" xfId="0" applyNumberFormat="1" applyFont="1" applyFill="1" applyBorder="1" applyAlignment="1">
      <alignment horizontal="left" wrapText="1"/>
    </xf>
    <xf numFmtId="49" fontId="10" fillId="2" borderId="15" xfId="6" applyNumberFormat="1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15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15" applyNumberFormat="1" applyFont="1" applyFill="1" applyBorder="1" applyAlignment="1">
      <alignment horizontal="center" vertical="center" wrapText="1"/>
    </xf>
    <xf numFmtId="49" fontId="5" fillId="3" borderId="14" xfId="3" applyNumberFormat="1" applyFont="1" applyFill="1" applyBorder="1" applyAlignment="1">
      <alignment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67" fontId="8" fillId="3" borderId="15" xfId="15" applyNumberFormat="1" applyFont="1" applyFill="1" applyBorder="1" applyAlignment="1">
      <alignment horizontal="justify" vertical="center" wrapText="1"/>
    </xf>
    <xf numFmtId="49" fontId="11" fillId="2" borderId="14" xfId="3" applyNumberFormat="1" applyFont="1" applyFill="1" applyBorder="1" applyAlignment="1">
      <alignment vertical="center" wrapText="1"/>
    </xf>
    <xf numFmtId="0" fontId="2" fillId="2" borderId="0" xfId="5" applyFont="1" applyFill="1" applyAlignment="1">
      <alignment horizontal="right"/>
    </xf>
    <xf numFmtId="0" fontId="5" fillId="2" borderId="0" xfId="5" applyFont="1" applyFill="1" applyAlignment="1">
      <alignment horizontal="center"/>
    </xf>
    <xf numFmtId="0" fontId="12" fillId="2" borderId="0" xfId="5" applyFont="1" applyFill="1" applyAlignment="1">
      <alignment horizontal="center"/>
    </xf>
    <xf numFmtId="0" fontId="1" fillId="2" borderId="0" xfId="5" applyFont="1" applyFill="1" applyAlignment="1">
      <alignment horizontal="center" vertical="top"/>
    </xf>
    <xf numFmtId="167" fontId="7" fillId="2" borderId="15" xfId="15" applyNumberFormat="1" applyFont="1" applyFill="1" applyBorder="1" applyAlignment="1">
      <alignment horizontal="center" vertical="justify" wrapText="1"/>
    </xf>
    <xf numFmtId="49" fontId="13" fillId="2" borderId="0" xfId="6" applyNumberFormat="1" applyFont="1" applyFill="1" applyAlignment="1">
      <alignment horizontal="left" vertical="center" wrapText="1"/>
    </xf>
    <xf numFmtId="49" fontId="13" fillId="2" borderId="0" xfId="6" applyNumberFormat="1" applyFont="1" applyFill="1" applyAlignment="1">
      <alignment horizontal="center" vertical="center" wrapText="1"/>
    </xf>
    <xf numFmtId="167" fontId="1" fillId="2" borderId="0" xfId="5" applyNumberFormat="1" applyFont="1" applyFill="1"/>
    <xf numFmtId="0" fontId="8" fillId="2" borderId="16" xfId="0" applyFont="1" applyFill="1" applyBorder="1" applyAlignment="1">
      <alignment horizontal="center" vertical="center" wrapText="1"/>
    </xf>
    <xf numFmtId="168" fontId="10" fillId="2" borderId="15" xfId="0" applyNumberFormat="1" applyFont="1" applyFill="1" applyBorder="1" applyAlignment="1">
      <alignment horizontal="left" vertical="top" wrapText="1"/>
    </xf>
    <xf numFmtId="168" fontId="7" fillId="2" borderId="19" xfId="0" applyNumberFormat="1" applyFont="1" applyFill="1" applyBorder="1" applyAlignment="1">
      <alignment horizontal="left" vertical="top" wrapText="1"/>
    </xf>
    <xf numFmtId="168" fontId="9" fillId="2" borderId="14" xfId="0" applyNumberFormat="1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167" fontId="9" fillId="2" borderId="13" xfId="15" applyNumberFormat="1" applyFont="1" applyFill="1" applyBorder="1" applyAlignment="1">
      <alignment horizontal="justify" vertical="center" wrapText="1"/>
    </xf>
    <xf numFmtId="49" fontId="7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167" fontId="7" fillId="3" borderId="15" xfId="15" applyNumberFormat="1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wrapText="1"/>
    </xf>
    <xf numFmtId="49" fontId="8" fillId="2" borderId="17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167" fontId="8" fillId="2" borderId="15" xfId="15" applyNumberFormat="1" applyFont="1" applyFill="1" applyBorder="1" applyAlignment="1">
      <alignment horizontal="justify" vertical="center"/>
    </xf>
    <xf numFmtId="49" fontId="9" fillId="2" borderId="17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167" fontId="9" fillId="2" borderId="15" xfId="15" applyNumberFormat="1" applyFont="1" applyFill="1" applyBorder="1" applyAlignment="1">
      <alignment horizontal="justify" vertical="center"/>
    </xf>
    <xf numFmtId="49" fontId="9" fillId="2" borderId="15" xfId="6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wrapText="1"/>
    </xf>
    <xf numFmtId="0" fontId="9" fillId="2" borderId="21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wrapText="1"/>
    </xf>
    <xf numFmtId="0" fontId="5" fillId="3" borderId="22" xfId="3" applyFont="1" applyFill="1" applyBorder="1" applyAlignment="1">
      <alignment vertical="center"/>
    </xf>
    <xf numFmtId="0" fontId="7" fillId="2" borderId="22" xfId="3" applyFont="1" applyFill="1" applyBorder="1" applyAlignment="1">
      <alignment vertical="center"/>
    </xf>
    <xf numFmtId="49" fontId="10" fillId="2" borderId="16" xfId="3" applyNumberFormat="1" applyFont="1" applyFill="1" applyBorder="1" applyAlignment="1">
      <alignment horizontal="center" vertical="center" wrapText="1"/>
    </xf>
    <xf numFmtId="167" fontId="10" fillId="2" borderId="15" xfId="15" applyNumberFormat="1" applyFont="1" applyFill="1" applyBorder="1" applyAlignment="1">
      <alignment horizontal="justify" vertical="center" wrapText="1"/>
    </xf>
    <xf numFmtId="49" fontId="10" fillId="2" borderId="20" xfId="3" applyNumberFormat="1" applyFont="1" applyFill="1" applyBorder="1" applyAlignment="1">
      <alignment horizontal="center" vertical="center" wrapText="1"/>
    </xf>
    <xf numFmtId="167" fontId="10" fillId="2" borderId="13" xfId="15" applyNumberFormat="1" applyFont="1" applyFill="1" applyBorder="1" applyAlignment="1">
      <alignment horizontal="justify" vertical="center" wrapText="1"/>
    </xf>
    <xf numFmtId="0" fontId="9" fillId="2" borderId="17" xfId="0" applyFont="1" applyFill="1" applyBorder="1" applyAlignment="1">
      <alignment horizontal="center" vertical="center"/>
    </xf>
    <xf numFmtId="167" fontId="10" fillId="3" borderId="13" xfId="15" applyNumberFormat="1" applyFont="1" applyFill="1" applyBorder="1" applyAlignment="1">
      <alignment horizontal="justify" vertical="center" wrapText="1"/>
    </xf>
    <xf numFmtId="0" fontId="9" fillId="2" borderId="22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2" fontId="10" fillId="2" borderId="20" xfId="3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wrapText="1"/>
    </xf>
    <xf numFmtId="167" fontId="9" fillId="3" borderId="15" xfId="15" applyNumberFormat="1" applyFont="1" applyFill="1" applyBorder="1" applyAlignment="1">
      <alignment horizontal="justify" vertical="center" wrapText="1"/>
    </xf>
    <xf numFmtId="49" fontId="9" fillId="2" borderId="15" xfId="0" applyNumberFormat="1" applyFont="1" applyFill="1" applyBorder="1" applyAlignment="1">
      <alignment horizontal="left" vertical="top" wrapText="1"/>
    </xf>
    <xf numFmtId="0" fontId="9" fillId="2" borderId="0" xfId="5" applyFont="1" applyFill="1" applyAlignment="1">
      <alignment horizontal="left" vertical="top" wrapText="1"/>
    </xf>
    <xf numFmtId="0" fontId="9" fillId="3" borderId="15" xfId="0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vertical="center"/>
    </xf>
    <xf numFmtId="0" fontId="8" fillId="2" borderId="14" xfId="0" applyFont="1" applyFill="1" applyBorder="1" applyAlignment="1">
      <alignment horizontal="left" vertical="top" wrapText="1"/>
    </xf>
    <xf numFmtId="167" fontId="9" fillId="3" borderId="15" xfId="15" applyNumberFormat="1" applyFont="1" applyFill="1" applyBorder="1" applyAlignment="1">
      <alignment horizontal="justify" vertical="center"/>
    </xf>
    <xf numFmtId="0" fontId="8" fillId="2" borderId="19" xfId="0" applyFont="1" applyFill="1" applyBorder="1" applyAlignment="1">
      <alignment horizontal="left" vertical="top" wrapText="1"/>
    </xf>
    <xf numFmtId="0" fontId="8" fillId="2" borderId="15" xfId="5" applyFont="1" applyFill="1" applyBorder="1" applyAlignment="1">
      <alignment wrapText="1"/>
    </xf>
    <xf numFmtId="0" fontId="9" fillId="2" borderId="15" xfId="5" applyFont="1" applyFill="1" applyBorder="1" applyAlignment="1">
      <alignment horizontal="justify" wrapText="1"/>
    </xf>
    <xf numFmtId="49" fontId="9" fillId="2" borderId="15" xfId="5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justify" wrapText="1"/>
    </xf>
    <xf numFmtId="0" fontId="8" fillId="0" borderId="19" xfId="0" applyFont="1" applyBorder="1" applyAlignment="1">
      <alignment vertical="center" wrapText="1"/>
    </xf>
    <xf numFmtId="0" fontId="8" fillId="3" borderId="14" xfId="0" applyFont="1" applyFill="1" applyBorder="1" applyAlignment="1">
      <alignment wrapText="1"/>
    </xf>
    <xf numFmtId="0" fontId="8" fillId="2" borderId="22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vertical="center" wrapText="1"/>
    </xf>
    <xf numFmtId="167" fontId="9" fillId="0" borderId="15" xfId="15" applyNumberFormat="1" applyFont="1" applyFill="1" applyBorder="1" applyAlignment="1">
      <alignment horizontal="justify" vertical="center" wrapText="1"/>
    </xf>
    <xf numFmtId="49" fontId="9" fillId="2" borderId="20" xfId="3" applyNumberFormat="1" applyFont="1" applyFill="1" applyBorder="1" applyAlignment="1">
      <alignment horizontal="center" vertical="center" wrapText="1"/>
    </xf>
    <xf numFmtId="49" fontId="9" fillId="2" borderId="15" xfId="3" applyNumberFormat="1" applyFont="1" applyFill="1" applyBorder="1" applyAlignment="1">
      <alignment horizontal="center" vertical="center" wrapText="1"/>
    </xf>
    <xf numFmtId="49" fontId="9" fillId="2" borderId="17" xfId="3" applyNumberFormat="1" applyFont="1" applyFill="1" applyBorder="1" applyAlignment="1">
      <alignment horizontal="center" vertical="center" wrapText="1"/>
    </xf>
    <xf numFmtId="49" fontId="9" fillId="2" borderId="23" xfId="3" applyNumberFormat="1" applyFont="1" applyFill="1" applyBorder="1" applyAlignment="1">
      <alignment horizontal="center" vertical="center" wrapText="1"/>
    </xf>
    <xf numFmtId="49" fontId="9" fillId="2" borderId="24" xfId="3" applyNumberFormat="1" applyFont="1" applyFill="1" applyBorder="1" applyAlignment="1">
      <alignment horizontal="center" vertical="center" wrapText="1"/>
    </xf>
    <xf numFmtId="167" fontId="9" fillId="2" borderId="25" xfId="15" applyNumberFormat="1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left" wrapText="1"/>
    </xf>
    <xf numFmtId="167" fontId="9" fillId="0" borderId="16" xfId="15" applyNumberFormat="1" applyFont="1" applyFill="1" applyBorder="1" applyAlignment="1">
      <alignment horizontal="justify" vertical="center" wrapText="1"/>
    </xf>
    <xf numFmtId="0" fontId="7" fillId="3" borderId="16" xfId="0" applyFont="1" applyFill="1" applyBorder="1" applyAlignment="1">
      <alignment horizontal="left" wrapText="1"/>
    </xf>
    <xf numFmtId="49" fontId="7" fillId="3" borderId="16" xfId="0" applyNumberFormat="1" applyFont="1" applyFill="1" applyBorder="1" applyAlignment="1">
      <alignment horizontal="center" vertical="center" wrapText="1"/>
    </xf>
    <xf numFmtId="167" fontId="7" fillId="3" borderId="16" xfId="15" applyNumberFormat="1" applyFont="1" applyFill="1" applyBorder="1" applyAlignment="1">
      <alignment horizontal="justify" vertical="center" wrapText="1"/>
    </xf>
    <xf numFmtId="167" fontId="7" fillId="2" borderId="29" xfId="0" applyNumberFormat="1" applyFont="1" applyFill="1" applyBorder="1" applyAlignment="1">
      <alignment horizontal="justify" vertical="center" wrapText="1"/>
    </xf>
    <xf numFmtId="2" fontId="15" fillId="2" borderId="0" xfId="5" applyNumberFormat="1" applyFont="1" applyFill="1" applyAlignment="1">
      <alignment horizontal="center" vertical="center"/>
    </xf>
    <xf numFmtId="169" fontId="1" fillId="2" borderId="0" xfId="5" applyNumberFormat="1" applyFont="1" applyFill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171" fontId="17" fillId="2" borderId="35" xfId="0" applyNumberFormat="1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left" vertical="center" wrapText="1"/>
    </xf>
    <xf numFmtId="171" fontId="0" fillId="0" borderId="0" xfId="0" applyNumberFormat="1"/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left" vertical="center" wrapText="1"/>
    </xf>
    <xf numFmtId="171" fontId="0" fillId="2" borderId="35" xfId="0" applyNumberFormat="1" applyFill="1" applyBorder="1" applyAlignment="1">
      <alignment horizontal="center" vertical="center"/>
    </xf>
    <xf numFmtId="171" fontId="0" fillId="2" borderId="3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left" vertical="center" wrapText="1"/>
    </xf>
    <xf numFmtId="171" fontId="0" fillId="2" borderId="37" xfId="0" applyNumberForma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171" fontId="0" fillId="2" borderId="39" xfId="0" applyNumberFormat="1" applyFill="1" applyBorder="1" applyAlignment="1">
      <alignment horizontal="center" vertical="center"/>
    </xf>
    <xf numFmtId="0" fontId="18" fillId="0" borderId="0" xfId="0" applyFont="1"/>
    <xf numFmtId="2" fontId="0" fillId="0" borderId="0" xfId="0" applyNumberFormat="1"/>
    <xf numFmtId="0" fontId="0" fillId="2" borderId="0" xfId="0" applyFill="1"/>
    <xf numFmtId="0" fontId="18" fillId="2" borderId="0" xfId="0" applyFont="1" applyFill="1" applyAlignment="1">
      <alignment horizontal="right"/>
    </xf>
    <xf numFmtId="0" fontId="7" fillId="2" borderId="15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172" fontId="5" fillId="0" borderId="15" xfId="0" applyNumberFormat="1" applyFont="1" applyBorder="1" applyAlignment="1">
      <alignment horizontal="right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 vertical="center" wrapText="1"/>
    </xf>
    <xf numFmtId="172" fontId="11" fillId="0" borderId="15" xfId="0" applyNumberFormat="1" applyFont="1" applyBorder="1" applyAlignment="1">
      <alignment horizontal="righ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0" fontId="19" fillId="0" borderId="0" xfId="2" applyFont="1"/>
    <xf numFmtId="172" fontId="20" fillId="0" borderId="15" xfId="0" applyNumberFormat="1" applyFont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left" vertical="center" wrapText="1"/>
    </xf>
    <xf numFmtId="172" fontId="10" fillId="0" borderId="24" xfId="0" applyNumberFormat="1" applyFont="1" applyBorder="1" applyAlignment="1">
      <alignment horizontal="right" vertical="center" wrapText="1"/>
    </xf>
    <xf numFmtId="172" fontId="10" fillId="0" borderId="0" xfId="0" applyNumberFormat="1" applyFont="1" applyAlignment="1">
      <alignment horizontal="center" vertical="center" wrapText="1"/>
    </xf>
    <xf numFmtId="172" fontId="10" fillId="0" borderId="0" xfId="0" applyNumberFormat="1" applyFont="1" applyBorder="1" applyAlignment="1">
      <alignment horizontal="right" vertical="center" wrapText="1"/>
    </xf>
    <xf numFmtId="172" fontId="11" fillId="2" borderId="15" xfId="0" applyNumberFormat="1" applyFont="1" applyFill="1" applyBorder="1" applyAlignment="1">
      <alignment horizontal="right" vertical="center" wrapText="1"/>
    </xf>
    <xf numFmtId="172" fontId="5" fillId="2" borderId="15" xfId="14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170" fontId="18" fillId="2" borderId="0" xfId="0" applyNumberFormat="1" applyFont="1" applyFill="1" applyAlignment="1">
      <alignment horizontal="center"/>
    </xf>
    <xf numFmtId="0" fontId="6" fillId="2" borderId="0" xfId="0" applyFont="1" applyFill="1" applyBorder="1" applyAlignment="1">
      <alignment vertical="center"/>
    </xf>
    <xf numFmtId="2" fontId="18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0" fontId="21" fillId="2" borderId="0" xfId="0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170" fontId="18" fillId="2" borderId="0" xfId="0" applyNumberFormat="1" applyFont="1" applyFill="1" applyBorder="1" applyAlignment="1">
      <alignment horizontal="right"/>
    </xf>
    <xf numFmtId="164" fontId="0" fillId="2" borderId="0" xfId="1" applyFont="1" applyFill="1" applyBorder="1"/>
    <xf numFmtId="2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16" fillId="2" borderId="0" xfId="0" applyFont="1" applyFill="1" applyBorder="1"/>
    <xf numFmtId="164" fontId="16" fillId="2" borderId="0" xfId="1" applyFont="1" applyFill="1" applyBorder="1"/>
    <xf numFmtId="2" fontId="16" fillId="2" borderId="0" xfId="0" applyNumberFormat="1" applyFont="1" applyFill="1" applyBorder="1"/>
    <xf numFmtId="2" fontId="0" fillId="2" borderId="0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17" fillId="2" borderId="0" xfId="0" applyFont="1" applyFill="1" applyBorder="1"/>
    <xf numFmtId="164" fontId="17" fillId="2" borderId="0" xfId="0" applyNumberFormat="1" applyFont="1" applyFill="1" applyBorder="1"/>
    <xf numFmtId="2" fontId="17" fillId="2" borderId="0" xfId="0" applyNumberFormat="1" applyFont="1" applyFill="1" applyBorder="1"/>
    <xf numFmtId="0" fontId="0" fillId="2" borderId="0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172" fontId="27" fillId="0" borderId="15" xfId="0" applyNumberFormat="1" applyFont="1" applyBorder="1" applyAlignment="1">
      <alignment horizontal="right" vertical="center" wrapText="1"/>
    </xf>
    <xf numFmtId="172" fontId="28" fillId="0" borderId="15" xfId="0" applyNumberFormat="1" applyFont="1" applyBorder="1" applyAlignment="1">
      <alignment horizontal="right" vertical="center" wrapText="1"/>
    </xf>
    <xf numFmtId="171" fontId="0" fillId="2" borderId="39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5" xfId="6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173" fontId="5" fillId="0" borderId="15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173" fontId="11" fillId="0" borderId="15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173" fontId="5" fillId="0" borderId="15" xfId="0" applyNumberFormat="1" applyFont="1" applyBorder="1" applyAlignment="1">
      <alignment horizontal="center" vertical="center" wrapText="1"/>
    </xf>
    <xf numFmtId="173" fontId="20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2" fontId="10" fillId="0" borderId="0" xfId="0" applyNumberFormat="1" applyFont="1" applyAlignment="1">
      <alignment horizontal="center" vertical="center" wrapText="1"/>
    </xf>
    <xf numFmtId="0" fontId="18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170" fontId="10" fillId="2" borderId="1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0" fontId="0" fillId="2" borderId="31" xfId="0" applyNumberFormat="1" applyFill="1" applyBorder="1" applyAlignment="1">
      <alignment horizontal="center" vertical="center"/>
    </xf>
    <xf numFmtId="170" fontId="0" fillId="2" borderId="34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top" wrapText="1"/>
    </xf>
    <xf numFmtId="166" fontId="5" fillId="2" borderId="5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center" vertical="top" wrapText="1"/>
    </xf>
    <xf numFmtId="166" fontId="5" fillId="2" borderId="9" xfId="0" applyNumberFormat="1" applyFont="1" applyFill="1" applyBorder="1" applyAlignment="1">
      <alignment horizontal="center" vertical="top" wrapText="1"/>
    </xf>
    <xf numFmtId="166" fontId="5" fillId="2" borderId="10" xfId="0" applyNumberFormat="1" applyFont="1" applyFill="1" applyBorder="1" applyAlignment="1">
      <alignment horizontal="center" vertical="top" wrapText="1"/>
    </xf>
    <xf numFmtId="49" fontId="14" fillId="2" borderId="27" xfId="0" applyNumberFormat="1" applyFont="1" applyFill="1" applyBorder="1" applyAlignment="1">
      <alignment horizontal="center" wrapText="1"/>
    </xf>
    <xf numFmtId="49" fontId="14" fillId="2" borderId="28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5" fillId="2" borderId="0" xfId="0" applyFont="1" applyFill="1" applyAlignment="1">
      <alignment horizontal="center" wrapText="1"/>
    </xf>
  </cellXfs>
  <cellStyles count="16"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3 2 2" xfId="7"/>
    <cellStyle name="Обычный 3 2 2 2" xfId="8"/>
    <cellStyle name="Обычный 3 3" xfId="9"/>
    <cellStyle name="Обычный 4" xfId="10"/>
    <cellStyle name="Обычный 4 2" xfId="11"/>
    <cellStyle name="Обычный 5" xfId="12"/>
    <cellStyle name="Обычный 5 2" xfId="13"/>
    <cellStyle name="Финансовый" xfId="1" builtinId="3"/>
    <cellStyle name="Финансовый 2" xfId="14"/>
    <cellStyle name="Финансовый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6" sqref="D6:E6"/>
    </sheetView>
  </sheetViews>
  <sheetFormatPr defaultRowHeight="12.75" x14ac:dyDescent="0.2"/>
  <cols>
    <col min="2" max="2" width="44.42578125" customWidth="1"/>
  </cols>
  <sheetData>
    <row r="1" spans="1:6" ht="15.75" x14ac:dyDescent="0.25">
      <c r="A1" s="215"/>
      <c r="B1" s="216"/>
      <c r="C1" s="242" t="s">
        <v>308</v>
      </c>
      <c r="D1" s="242"/>
      <c r="E1" s="242"/>
      <c r="F1" s="211"/>
    </row>
    <row r="2" spans="1:6" ht="15.75" x14ac:dyDescent="0.25">
      <c r="A2" s="215"/>
      <c r="B2" s="242" t="s">
        <v>1</v>
      </c>
      <c r="C2" s="242"/>
      <c r="D2" s="242"/>
      <c r="E2" s="242"/>
      <c r="F2" s="211"/>
    </row>
    <row r="3" spans="1:6" ht="15.75" x14ac:dyDescent="0.25">
      <c r="A3" s="215"/>
      <c r="B3" s="242" t="s">
        <v>2</v>
      </c>
      <c r="C3" s="242"/>
      <c r="D3" s="242"/>
      <c r="E3" s="242"/>
      <c r="F3" s="211"/>
    </row>
    <row r="4" spans="1:6" ht="15.75" x14ac:dyDescent="0.25">
      <c r="A4" s="215"/>
      <c r="B4" s="242" t="s">
        <v>3</v>
      </c>
      <c r="C4" s="242"/>
      <c r="D4" s="242"/>
      <c r="E4" s="242"/>
      <c r="F4" s="211"/>
    </row>
    <row r="5" spans="1:6" ht="15.75" x14ac:dyDescent="0.25">
      <c r="A5" s="215"/>
      <c r="B5" s="242" t="s">
        <v>4</v>
      </c>
      <c r="C5" s="242"/>
      <c r="D5" s="242"/>
      <c r="E5" s="242"/>
      <c r="F5" s="211"/>
    </row>
    <row r="6" spans="1:6" ht="15.75" x14ac:dyDescent="0.25">
      <c r="A6" s="215"/>
      <c r="B6" s="217"/>
      <c r="C6" s="217"/>
      <c r="D6" s="243" t="s">
        <v>319</v>
      </c>
      <c r="E6" s="243"/>
      <c r="F6" s="238"/>
    </row>
    <row r="7" spans="1:6" ht="15.75" x14ac:dyDescent="0.25">
      <c r="A7" s="215"/>
      <c r="B7" s="217"/>
      <c r="C7" s="217"/>
      <c r="D7" s="217"/>
      <c r="E7" s="217"/>
      <c r="F7" s="218"/>
    </row>
    <row r="8" spans="1:6" ht="15.75" x14ac:dyDescent="0.25">
      <c r="A8" s="215"/>
      <c r="B8" s="217"/>
      <c r="C8" s="217"/>
      <c r="D8" s="217"/>
      <c r="E8" s="217"/>
      <c r="F8" s="218"/>
    </row>
    <row r="9" spans="1:6" ht="15.75" x14ac:dyDescent="0.2">
      <c r="A9" s="219"/>
      <c r="B9" s="220"/>
      <c r="C9" s="221"/>
      <c r="D9" s="221"/>
      <c r="E9" s="221"/>
      <c r="F9" s="222"/>
    </row>
    <row r="10" spans="1:6" ht="15.75" x14ac:dyDescent="0.2">
      <c r="A10" s="239" t="s">
        <v>309</v>
      </c>
      <c r="B10" s="239"/>
      <c r="C10" s="239"/>
      <c r="D10" s="239"/>
      <c r="E10" s="239"/>
      <c r="F10" s="222"/>
    </row>
    <row r="11" spans="1:6" ht="15.75" x14ac:dyDescent="0.2">
      <c r="A11" s="240" t="s">
        <v>6</v>
      </c>
      <c r="B11" s="240" t="s">
        <v>310</v>
      </c>
      <c r="C11" s="241" t="s">
        <v>311</v>
      </c>
      <c r="D11" s="241"/>
      <c r="E11" s="241"/>
      <c r="F11" s="222"/>
    </row>
    <row r="12" spans="1:6" ht="31.5" x14ac:dyDescent="0.2">
      <c r="A12" s="240"/>
      <c r="B12" s="240"/>
      <c r="C12" s="223" t="s">
        <v>9</v>
      </c>
      <c r="D12" s="223" t="s">
        <v>10</v>
      </c>
      <c r="E12" s="223" t="s">
        <v>11</v>
      </c>
      <c r="F12" s="224"/>
    </row>
    <row r="13" spans="1:6" ht="47.25" x14ac:dyDescent="0.2">
      <c r="A13" s="225" t="s">
        <v>312</v>
      </c>
      <c r="B13" s="226" t="s">
        <v>313</v>
      </c>
      <c r="C13" s="227">
        <f>C14+C15</f>
        <v>788.4</v>
      </c>
      <c r="D13" s="227">
        <f>D14+D15</f>
        <v>0</v>
      </c>
      <c r="E13" s="227">
        <f>E14+E15</f>
        <v>0</v>
      </c>
      <c r="F13" s="228"/>
    </row>
    <row r="14" spans="1:6" ht="31.5" x14ac:dyDescent="0.2">
      <c r="A14" s="229" t="s">
        <v>314</v>
      </c>
      <c r="B14" s="230" t="s">
        <v>315</v>
      </c>
      <c r="C14" s="237">
        <v>788.4</v>
      </c>
      <c r="D14" s="231">
        <v>0</v>
      </c>
      <c r="E14" s="231">
        <v>0</v>
      </c>
      <c r="F14" s="232"/>
    </row>
    <row r="15" spans="1:6" ht="31.5" x14ac:dyDescent="0.2">
      <c r="A15" s="229" t="s">
        <v>316</v>
      </c>
      <c r="B15" s="233" t="s">
        <v>317</v>
      </c>
      <c r="C15" s="231">
        <v>0</v>
      </c>
      <c r="D15" s="231">
        <v>0</v>
      </c>
      <c r="E15" s="231">
        <v>0</v>
      </c>
      <c r="F15" s="232"/>
    </row>
    <row r="16" spans="1:6" ht="31.5" x14ac:dyDescent="0.2">
      <c r="A16" s="234"/>
      <c r="B16" s="235" t="s">
        <v>318</v>
      </c>
      <c r="C16" s="236">
        <f>C13</f>
        <v>788.4</v>
      </c>
      <c r="D16" s="236">
        <f>D13</f>
        <v>0</v>
      </c>
      <c r="E16" s="236">
        <f>E13</f>
        <v>0</v>
      </c>
      <c r="F16" s="232"/>
    </row>
  </sheetData>
  <mergeCells count="10">
    <mergeCell ref="A10:E10"/>
    <mergeCell ref="A11:A12"/>
    <mergeCell ref="B11:B12"/>
    <mergeCell ref="C11:E11"/>
    <mergeCell ref="C1:E1"/>
    <mergeCell ref="B3:E3"/>
    <mergeCell ref="B2:E2"/>
    <mergeCell ref="B4:E4"/>
    <mergeCell ref="B5:E5"/>
    <mergeCell ref="D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7"/>
  <sheetViews>
    <sheetView tabSelected="1" topLeftCell="A34" workbookViewId="0">
      <selection activeCell="L28" sqref="L28"/>
    </sheetView>
  </sheetViews>
  <sheetFormatPr defaultColWidth="9" defaultRowHeight="12.75" x14ac:dyDescent="0.2"/>
  <cols>
    <col min="1" max="1" width="23.5703125" customWidth="1"/>
    <col min="2" max="2" width="54" customWidth="1"/>
    <col min="3" max="3" width="18.42578125" customWidth="1"/>
    <col min="4" max="4" width="18.42578125" style="171" customWidth="1"/>
    <col min="5" max="5" width="18.42578125" customWidth="1"/>
    <col min="6" max="7" width="9.140625" customWidth="1"/>
    <col min="257" max="257" width="23.5703125" customWidth="1"/>
    <col min="258" max="258" width="54" customWidth="1"/>
    <col min="259" max="261" width="18.42578125" customWidth="1"/>
    <col min="513" max="513" width="23.5703125" customWidth="1"/>
    <col min="514" max="514" width="54" customWidth="1"/>
    <col min="515" max="517" width="18.42578125" customWidth="1"/>
    <col min="769" max="769" width="23.5703125" customWidth="1"/>
    <col min="770" max="770" width="54" customWidth="1"/>
    <col min="771" max="773" width="18.42578125" customWidth="1"/>
    <col min="1025" max="1025" width="23.5703125" customWidth="1"/>
    <col min="1026" max="1026" width="54" customWidth="1"/>
    <col min="1027" max="1029" width="18.42578125" customWidth="1"/>
    <col min="1281" max="1281" width="23.5703125" customWidth="1"/>
    <col min="1282" max="1282" width="54" customWidth="1"/>
    <col min="1283" max="1285" width="18.42578125" customWidth="1"/>
    <col min="1537" max="1537" width="23.5703125" customWidth="1"/>
    <col min="1538" max="1538" width="54" customWidth="1"/>
    <col min="1539" max="1541" width="18.42578125" customWidth="1"/>
    <col min="1793" max="1793" width="23.5703125" customWidth="1"/>
    <col min="1794" max="1794" width="54" customWidth="1"/>
    <col min="1795" max="1797" width="18.42578125" customWidth="1"/>
    <col min="2049" max="2049" width="23.5703125" customWidth="1"/>
    <col min="2050" max="2050" width="54" customWidth="1"/>
    <col min="2051" max="2053" width="18.42578125" customWidth="1"/>
    <col min="2305" max="2305" width="23.5703125" customWidth="1"/>
    <col min="2306" max="2306" width="54" customWidth="1"/>
    <col min="2307" max="2309" width="18.42578125" customWidth="1"/>
    <col min="2561" max="2561" width="23.5703125" customWidth="1"/>
    <col min="2562" max="2562" width="54" customWidth="1"/>
    <col min="2563" max="2565" width="18.42578125" customWidth="1"/>
    <col min="2817" max="2817" width="23.5703125" customWidth="1"/>
    <col min="2818" max="2818" width="54" customWidth="1"/>
    <col min="2819" max="2821" width="18.42578125" customWidth="1"/>
    <col min="3073" max="3073" width="23.5703125" customWidth="1"/>
    <col min="3074" max="3074" width="54" customWidth="1"/>
    <col min="3075" max="3077" width="18.42578125" customWidth="1"/>
    <col min="3329" max="3329" width="23.5703125" customWidth="1"/>
    <col min="3330" max="3330" width="54" customWidth="1"/>
    <col min="3331" max="3333" width="18.42578125" customWidth="1"/>
    <col min="3585" max="3585" width="23.5703125" customWidth="1"/>
    <col min="3586" max="3586" width="54" customWidth="1"/>
    <col min="3587" max="3589" width="18.42578125" customWidth="1"/>
    <col min="3841" max="3841" width="23.5703125" customWidth="1"/>
    <col min="3842" max="3842" width="54" customWidth="1"/>
    <col min="3843" max="3845" width="18.42578125" customWidth="1"/>
    <col min="4097" max="4097" width="23.5703125" customWidth="1"/>
    <col min="4098" max="4098" width="54" customWidth="1"/>
    <col min="4099" max="4101" width="18.42578125" customWidth="1"/>
    <col min="4353" max="4353" width="23.5703125" customWidth="1"/>
    <col min="4354" max="4354" width="54" customWidth="1"/>
    <col min="4355" max="4357" width="18.42578125" customWidth="1"/>
    <col min="4609" max="4609" width="23.5703125" customWidth="1"/>
    <col min="4610" max="4610" width="54" customWidth="1"/>
    <col min="4611" max="4613" width="18.42578125" customWidth="1"/>
    <col min="4865" max="4865" width="23.5703125" customWidth="1"/>
    <col min="4866" max="4866" width="54" customWidth="1"/>
    <col min="4867" max="4869" width="18.42578125" customWidth="1"/>
    <col min="5121" max="5121" width="23.5703125" customWidth="1"/>
    <col min="5122" max="5122" width="54" customWidth="1"/>
    <col min="5123" max="5125" width="18.42578125" customWidth="1"/>
    <col min="5377" max="5377" width="23.5703125" customWidth="1"/>
    <col min="5378" max="5378" width="54" customWidth="1"/>
    <col min="5379" max="5381" width="18.42578125" customWidth="1"/>
    <col min="5633" max="5633" width="23.5703125" customWidth="1"/>
    <col min="5634" max="5634" width="54" customWidth="1"/>
    <col min="5635" max="5637" width="18.42578125" customWidth="1"/>
    <col min="5889" max="5889" width="23.5703125" customWidth="1"/>
    <col min="5890" max="5890" width="54" customWidth="1"/>
    <col min="5891" max="5893" width="18.42578125" customWidth="1"/>
    <col min="6145" max="6145" width="23.5703125" customWidth="1"/>
    <col min="6146" max="6146" width="54" customWidth="1"/>
    <col min="6147" max="6149" width="18.42578125" customWidth="1"/>
    <col min="6401" max="6401" width="23.5703125" customWidth="1"/>
    <col min="6402" max="6402" width="54" customWidth="1"/>
    <col min="6403" max="6405" width="18.42578125" customWidth="1"/>
    <col min="6657" max="6657" width="23.5703125" customWidth="1"/>
    <col min="6658" max="6658" width="54" customWidth="1"/>
    <col min="6659" max="6661" width="18.42578125" customWidth="1"/>
    <col min="6913" max="6913" width="23.5703125" customWidth="1"/>
    <col min="6914" max="6914" width="54" customWidth="1"/>
    <col min="6915" max="6917" width="18.42578125" customWidth="1"/>
    <col min="7169" max="7169" width="23.5703125" customWidth="1"/>
    <col min="7170" max="7170" width="54" customWidth="1"/>
    <col min="7171" max="7173" width="18.42578125" customWidth="1"/>
    <col min="7425" max="7425" width="23.5703125" customWidth="1"/>
    <col min="7426" max="7426" width="54" customWidth="1"/>
    <col min="7427" max="7429" width="18.42578125" customWidth="1"/>
    <col min="7681" max="7681" width="23.5703125" customWidth="1"/>
    <col min="7682" max="7682" width="54" customWidth="1"/>
    <col min="7683" max="7685" width="18.42578125" customWidth="1"/>
    <col min="7937" max="7937" width="23.5703125" customWidth="1"/>
    <col min="7938" max="7938" width="54" customWidth="1"/>
    <col min="7939" max="7941" width="18.42578125" customWidth="1"/>
    <col min="8193" max="8193" width="23.5703125" customWidth="1"/>
    <col min="8194" max="8194" width="54" customWidth="1"/>
    <col min="8195" max="8197" width="18.42578125" customWidth="1"/>
    <col min="8449" max="8449" width="23.5703125" customWidth="1"/>
    <col min="8450" max="8450" width="54" customWidth="1"/>
    <col min="8451" max="8453" width="18.42578125" customWidth="1"/>
    <col min="8705" max="8705" width="23.5703125" customWidth="1"/>
    <col min="8706" max="8706" width="54" customWidth="1"/>
    <col min="8707" max="8709" width="18.42578125" customWidth="1"/>
    <col min="8961" max="8961" width="23.5703125" customWidth="1"/>
    <col min="8962" max="8962" width="54" customWidth="1"/>
    <col min="8963" max="8965" width="18.42578125" customWidth="1"/>
    <col min="9217" max="9217" width="23.5703125" customWidth="1"/>
    <col min="9218" max="9218" width="54" customWidth="1"/>
    <col min="9219" max="9221" width="18.42578125" customWidth="1"/>
    <col min="9473" max="9473" width="23.5703125" customWidth="1"/>
    <col min="9474" max="9474" width="54" customWidth="1"/>
    <col min="9475" max="9477" width="18.42578125" customWidth="1"/>
    <col min="9729" max="9729" width="23.5703125" customWidth="1"/>
    <col min="9730" max="9730" width="54" customWidth="1"/>
    <col min="9731" max="9733" width="18.42578125" customWidth="1"/>
    <col min="9985" max="9985" width="23.5703125" customWidth="1"/>
    <col min="9986" max="9986" width="54" customWidth="1"/>
    <col min="9987" max="9989" width="18.42578125" customWidth="1"/>
    <col min="10241" max="10241" width="23.5703125" customWidth="1"/>
    <col min="10242" max="10242" width="54" customWidth="1"/>
    <col min="10243" max="10245" width="18.42578125" customWidth="1"/>
    <col min="10497" max="10497" width="23.5703125" customWidth="1"/>
    <col min="10498" max="10498" width="54" customWidth="1"/>
    <col min="10499" max="10501" width="18.42578125" customWidth="1"/>
    <col min="10753" max="10753" width="23.5703125" customWidth="1"/>
    <col min="10754" max="10754" width="54" customWidth="1"/>
    <col min="10755" max="10757" width="18.42578125" customWidth="1"/>
    <col min="11009" max="11009" width="23.5703125" customWidth="1"/>
    <col min="11010" max="11010" width="54" customWidth="1"/>
    <col min="11011" max="11013" width="18.42578125" customWidth="1"/>
    <col min="11265" max="11265" width="23.5703125" customWidth="1"/>
    <col min="11266" max="11266" width="54" customWidth="1"/>
    <col min="11267" max="11269" width="18.42578125" customWidth="1"/>
    <col min="11521" max="11521" width="23.5703125" customWidth="1"/>
    <col min="11522" max="11522" width="54" customWidth="1"/>
    <col min="11523" max="11525" width="18.42578125" customWidth="1"/>
    <col min="11777" max="11777" width="23.5703125" customWidth="1"/>
    <col min="11778" max="11778" width="54" customWidth="1"/>
    <col min="11779" max="11781" width="18.42578125" customWidth="1"/>
    <col min="12033" max="12033" width="23.5703125" customWidth="1"/>
    <col min="12034" max="12034" width="54" customWidth="1"/>
    <col min="12035" max="12037" width="18.42578125" customWidth="1"/>
    <col min="12289" max="12289" width="23.5703125" customWidth="1"/>
    <col min="12290" max="12290" width="54" customWidth="1"/>
    <col min="12291" max="12293" width="18.42578125" customWidth="1"/>
    <col min="12545" max="12545" width="23.5703125" customWidth="1"/>
    <col min="12546" max="12546" width="54" customWidth="1"/>
    <col min="12547" max="12549" width="18.42578125" customWidth="1"/>
    <col min="12801" max="12801" width="23.5703125" customWidth="1"/>
    <col min="12802" max="12802" width="54" customWidth="1"/>
    <col min="12803" max="12805" width="18.42578125" customWidth="1"/>
    <col min="13057" max="13057" width="23.5703125" customWidth="1"/>
    <col min="13058" max="13058" width="54" customWidth="1"/>
    <col min="13059" max="13061" width="18.42578125" customWidth="1"/>
    <col min="13313" max="13313" width="23.5703125" customWidth="1"/>
    <col min="13314" max="13314" width="54" customWidth="1"/>
    <col min="13315" max="13317" width="18.42578125" customWidth="1"/>
    <col min="13569" max="13569" width="23.5703125" customWidth="1"/>
    <col min="13570" max="13570" width="54" customWidth="1"/>
    <col min="13571" max="13573" width="18.42578125" customWidth="1"/>
    <col min="13825" max="13825" width="23.5703125" customWidth="1"/>
    <col min="13826" max="13826" width="54" customWidth="1"/>
    <col min="13827" max="13829" width="18.42578125" customWidth="1"/>
    <col min="14081" max="14081" width="23.5703125" customWidth="1"/>
    <col min="14082" max="14082" width="54" customWidth="1"/>
    <col min="14083" max="14085" width="18.42578125" customWidth="1"/>
    <col min="14337" max="14337" width="23.5703125" customWidth="1"/>
    <col min="14338" max="14338" width="54" customWidth="1"/>
    <col min="14339" max="14341" width="18.42578125" customWidth="1"/>
    <col min="14593" max="14593" width="23.5703125" customWidth="1"/>
    <col min="14594" max="14594" width="54" customWidth="1"/>
    <col min="14595" max="14597" width="18.42578125" customWidth="1"/>
    <col min="14849" max="14849" width="23.5703125" customWidth="1"/>
    <col min="14850" max="14850" width="54" customWidth="1"/>
    <col min="14851" max="14853" width="18.42578125" customWidth="1"/>
    <col min="15105" max="15105" width="23.5703125" customWidth="1"/>
    <col min="15106" max="15106" width="54" customWidth="1"/>
    <col min="15107" max="15109" width="18.42578125" customWidth="1"/>
    <col min="15361" max="15361" width="23.5703125" customWidth="1"/>
    <col min="15362" max="15362" width="54" customWidth="1"/>
    <col min="15363" max="15365" width="18.42578125" customWidth="1"/>
    <col min="15617" max="15617" width="23.5703125" customWidth="1"/>
    <col min="15618" max="15618" width="54" customWidth="1"/>
    <col min="15619" max="15621" width="18.42578125" customWidth="1"/>
    <col min="15873" max="15873" width="23.5703125" customWidth="1"/>
    <col min="15874" max="15874" width="54" customWidth="1"/>
    <col min="15875" max="15877" width="18.42578125" customWidth="1"/>
    <col min="16129" max="16129" width="23.5703125" customWidth="1"/>
    <col min="16130" max="16130" width="54" customWidth="1"/>
    <col min="16131" max="16133" width="18.42578125" customWidth="1"/>
  </cols>
  <sheetData>
    <row r="1" spans="1:5" x14ac:dyDescent="0.2">
      <c r="A1" s="14"/>
      <c r="B1" s="14"/>
      <c r="C1" s="242"/>
      <c r="D1" s="242"/>
      <c r="E1" s="242"/>
    </row>
    <row r="2" spans="1:5" x14ac:dyDescent="0.2">
      <c r="A2" s="14"/>
      <c r="B2" s="14"/>
      <c r="C2" s="242" t="s">
        <v>0</v>
      </c>
      <c r="D2" s="242"/>
      <c r="E2" s="242"/>
    </row>
    <row r="3" spans="1:5" x14ac:dyDescent="0.2">
      <c r="A3" s="14"/>
      <c r="B3" s="14"/>
      <c r="C3" s="242" t="s">
        <v>1</v>
      </c>
      <c r="D3" s="242"/>
      <c r="E3" s="242"/>
    </row>
    <row r="4" spans="1:5" x14ac:dyDescent="0.2">
      <c r="A4" s="14"/>
      <c r="B4" s="14"/>
      <c r="C4" s="242" t="s">
        <v>2</v>
      </c>
      <c r="D4" s="242"/>
      <c r="E4" s="242"/>
    </row>
    <row r="5" spans="1:5" x14ac:dyDescent="0.2">
      <c r="A5" s="14"/>
      <c r="B5" s="14"/>
      <c r="C5" s="242" t="s">
        <v>3</v>
      </c>
      <c r="D5" s="242"/>
      <c r="E5" s="242"/>
    </row>
    <row r="6" spans="1:5" x14ac:dyDescent="0.2">
      <c r="A6" s="14"/>
      <c r="B6" s="14"/>
      <c r="C6" s="242" t="s">
        <v>4</v>
      </c>
      <c r="D6" s="242"/>
      <c r="E6" s="242"/>
    </row>
    <row r="7" spans="1:5" x14ac:dyDescent="0.2">
      <c r="B7" s="14"/>
      <c r="C7" s="242" t="s">
        <v>319</v>
      </c>
      <c r="D7" s="242"/>
      <c r="E7" s="242"/>
    </row>
    <row r="8" spans="1:5" x14ac:dyDescent="0.2">
      <c r="B8" s="14"/>
      <c r="C8" s="242"/>
      <c r="D8" s="242"/>
      <c r="E8" s="242"/>
    </row>
    <row r="9" spans="1:5" x14ac:dyDescent="0.2">
      <c r="A9" s="172"/>
      <c r="B9" s="173"/>
      <c r="C9" s="245"/>
      <c r="D9" s="245"/>
      <c r="E9" s="245"/>
    </row>
    <row r="10" spans="1:5" ht="18.75" customHeight="1" x14ac:dyDescent="0.2">
      <c r="A10" s="246" t="s">
        <v>5</v>
      </c>
      <c r="B10" s="246"/>
      <c r="C10" s="246"/>
      <c r="D10" s="246"/>
      <c r="E10" s="246"/>
    </row>
    <row r="11" spans="1:5" ht="12.75" customHeight="1" x14ac:dyDescent="0.2">
      <c r="A11" s="246"/>
      <c r="B11" s="246"/>
      <c r="C11" s="246"/>
      <c r="D11" s="246"/>
      <c r="E11" s="246"/>
    </row>
    <row r="12" spans="1:5" ht="29.25" customHeight="1" x14ac:dyDescent="0.2">
      <c r="A12" s="246"/>
      <c r="B12" s="246"/>
      <c r="C12" s="246"/>
      <c r="D12" s="246"/>
      <c r="E12" s="246"/>
    </row>
    <row r="13" spans="1:5" ht="14.25" x14ac:dyDescent="0.2">
      <c r="A13" s="247" t="s">
        <v>6</v>
      </c>
      <c r="B13" s="248" t="s">
        <v>7</v>
      </c>
      <c r="C13" s="249" t="s">
        <v>8</v>
      </c>
      <c r="D13" s="249"/>
      <c r="E13" s="249"/>
    </row>
    <row r="14" spans="1:5" x14ac:dyDescent="0.2">
      <c r="A14" s="247"/>
      <c r="B14" s="248"/>
      <c r="C14" s="250" t="s">
        <v>9</v>
      </c>
      <c r="D14" s="250" t="s">
        <v>10</v>
      </c>
      <c r="E14" s="250" t="s">
        <v>11</v>
      </c>
    </row>
    <row r="15" spans="1:5" x14ac:dyDescent="0.2">
      <c r="A15" s="247"/>
      <c r="B15" s="248"/>
      <c r="C15" s="250"/>
      <c r="D15" s="250"/>
      <c r="E15" s="250"/>
    </row>
    <row r="16" spans="1:5" ht="28.5" x14ac:dyDescent="0.2">
      <c r="A16" s="175" t="s">
        <v>12</v>
      </c>
      <c r="B16" s="176" t="s">
        <v>13</v>
      </c>
      <c r="C16" s="177">
        <f>C17+C19+C21+C23+C26+C29</f>
        <v>9986.2999999999993</v>
      </c>
      <c r="D16" s="177">
        <f t="shared" ref="D16:E16" si="0">D17+D19+D21+D23+D26</f>
        <v>7251.7</v>
      </c>
      <c r="E16" s="177">
        <f t="shared" si="0"/>
        <v>7576.5</v>
      </c>
    </row>
    <row r="17" spans="1:8" ht="28.5" x14ac:dyDescent="0.2">
      <c r="A17" s="175" t="s">
        <v>14</v>
      </c>
      <c r="B17" s="176" t="s">
        <v>15</v>
      </c>
      <c r="C17" s="177">
        <f>C18</f>
        <v>2558.4</v>
      </c>
      <c r="D17" s="177">
        <f t="shared" ref="D17:E17" si="1">D18</f>
        <v>2506.5</v>
      </c>
      <c r="E17" s="177">
        <f t="shared" si="1"/>
        <v>2669.4</v>
      </c>
    </row>
    <row r="18" spans="1:8" ht="15.75" x14ac:dyDescent="0.2">
      <c r="A18" s="178" t="s">
        <v>16</v>
      </c>
      <c r="B18" s="179" t="s">
        <v>17</v>
      </c>
      <c r="C18" s="212">
        <v>2558.4</v>
      </c>
      <c r="D18" s="180">
        <v>2506.5</v>
      </c>
      <c r="E18" s="180">
        <v>2669.4</v>
      </c>
    </row>
    <row r="19" spans="1:8" ht="42.75" x14ac:dyDescent="0.2">
      <c r="A19" s="175" t="s">
        <v>18</v>
      </c>
      <c r="B19" s="176" t="s">
        <v>19</v>
      </c>
      <c r="C19" s="177">
        <f>C20</f>
        <v>1222.8</v>
      </c>
      <c r="D19" s="177">
        <f t="shared" ref="D19:E19" si="2">D20</f>
        <v>1248.5</v>
      </c>
      <c r="E19" s="177">
        <f t="shared" si="2"/>
        <v>1276</v>
      </c>
    </row>
    <row r="20" spans="1:8" ht="30" x14ac:dyDescent="0.2">
      <c r="A20" s="178" t="s">
        <v>20</v>
      </c>
      <c r="B20" s="179" t="s">
        <v>21</v>
      </c>
      <c r="C20" s="180">
        <v>1222.8</v>
      </c>
      <c r="D20" s="180">
        <v>1248.5</v>
      </c>
      <c r="E20" s="180">
        <v>1276</v>
      </c>
    </row>
    <row r="21" spans="1:8" s="170" customFormat="1" ht="28.5" x14ac:dyDescent="0.2">
      <c r="A21" s="175" t="s">
        <v>22</v>
      </c>
      <c r="B21" s="176" t="s">
        <v>23</v>
      </c>
      <c r="C21" s="177">
        <f>C22</f>
        <v>80.400000000000006</v>
      </c>
      <c r="D21" s="177">
        <f t="shared" ref="D21:E21" si="3">D22</f>
        <v>8</v>
      </c>
      <c r="E21" s="177">
        <f t="shared" si="3"/>
        <v>8</v>
      </c>
    </row>
    <row r="22" spans="1:8" ht="15.75" x14ac:dyDescent="0.2">
      <c r="A22" s="178" t="s">
        <v>24</v>
      </c>
      <c r="B22" s="179" t="s">
        <v>25</v>
      </c>
      <c r="C22" s="212">
        <v>80.400000000000006</v>
      </c>
      <c r="D22" s="180">
        <v>8</v>
      </c>
      <c r="E22" s="180">
        <v>8</v>
      </c>
    </row>
    <row r="23" spans="1:8" s="170" customFormat="1" ht="28.5" x14ac:dyDescent="0.2">
      <c r="A23" s="175" t="s">
        <v>26</v>
      </c>
      <c r="B23" s="176" t="s">
        <v>27</v>
      </c>
      <c r="C23" s="177">
        <f>C24+C25</f>
        <v>3000.7000000000003</v>
      </c>
      <c r="D23" s="177">
        <f t="shared" ref="D23:E23" si="4">D24+D25</f>
        <v>2850</v>
      </c>
      <c r="E23" s="177">
        <f t="shared" si="4"/>
        <v>2967.2</v>
      </c>
    </row>
    <row r="24" spans="1:8" ht="15.75" x14ac:dyDescent="0.2">
      <c r="A24" s="178" t="s">
        <v>28</v>
      </c>
      <c r="B24" s="179" t="s">
        <v>29</v>
      </c>
      <c r="C24" s="212">
        <v>165.9</v>
      </c>
      <c r="D24" s="180">
        <v>159</v>
      </c>
      <c r="E24" s="180">
        <v>160</v>
      </c>
    </row>
    <row r="25" spans="1:8" ht="15.75" x14ac:dyDescent="0.2">
      <c r="A25" s="178" t="s">
        <v>30</v>
      </c>
      <c r="B25" s="179" t="s">
        <v>31</v>
      </c>
      <c r="C25" s="212">
        <v>2834.8</v>
      </c>
      <c r="D25" s="180">
        <v>2691</v>
      </c>
      <c r="E25" s="180">
        <v>2807.2</v>
      </c>
    </row>
    <row r="26" spans="1:8" ht="42.75" x14ac:dyDescent="0.2">
      <c r="A26" s="175" t="s">
        <v>32</v>
      </c>
      <c r="B26" s="176" t="s">
        <v>33</v>
      </c>
      <c r="C26" s="177">
        <f>C27+C28</f>
        <v>1248.5999999999999</v>
      </c>
      <c r="D26" s="177">
        <f t="shared" ref="D26:E26" si="5">D27+D28</f>
        <v>638.70000000000005</v>
      </c>
      <c r="E26" s="177">
        <f t="shared" si="5"/>
        <v>655.90000000000009</v>
      </c>
    </row>
    <row r="27" spans="1:8" ht="90" x14ac:dyDescent="0.2">
      <c r="A27" s="178" t="s">
        <v>34</v>
      </c>
      <c r="B27" s="181" t="s">
        <v>35</v>
      </c>
      <c r="C27" s="212">
        <v>596.6</v>
      </c>
      <c r="D27" s="180">
        <v>263.3</v>
      </c>
      <c r="E27" s="180">
        <v>275.8</v>
      </c>
      <c r="H27" s="182"/>
    </row>
    <row r="28" spans="1:8" ht="90" x14ac:dyDescent="0.2">
      <c r="A28" s="178" t="s">
        <v>36</v>
      </c>
      <c r="B28" s="181" t="s">
        <v>37</v>
      </c>
      <c r="C28" s="183">
        <v>652</v>
      </c>
      <c r="D28" s="180">
        <v>375.4</v>
      </c>
      <c r="E28" s="180">
        <v>380.1</v>
      </c>
    </row>
    <row r="29" spans="1:8" ht="28.5" x14ac:dyDescent="0.2">
      <c r="A29" s="178" t="s">
        <v>38</v>
      </c>
      <c r="B29" s="184" t="s">
        <v>39</v>
      </c>
      <c r="C29" s="177">
        <f>C30</f>
        <v>1875.4</v>
      </c>
      <c r="D29" s="177">
        <f t="shared" ref="D29:E29" si="6">D30</f>
        <v>0</v>
      </c>
      <c r="E29" s="177">
        <f t="shared" si="6"/>
        <v>0</v>
      </c>
    </row>
    <row r="30" spans="1:8" ht="90" x14ac:dyDescent="0.2">
      <c r="A30" s="178" t="s">
        <v>40</v>
      </c>
      <c r="B30" s="181" t="s">
        <v>41</v>
      </c>
      <c r="C30" s="180">
        <v>1875.4</v>
      </c>
      <c r="D30" s="180">
        <v>0</v>
      </c>
      <c r="E30" s="180">
        <v>0</v>
      </c>
    </row>
    <row r="31" spans="1:8" ht="28.5" x14ac:dyDescent="0.2">
      <c r="A31" s="175" t="s">
        <v>42</v>
      </c>
      <c r="B31" s="176" t="s">
        <v>43</v>
      </c>
      <c r="C31" s="177">
        <f>C32</f>
        <v>20205.199999999997</v>
      </c>
      <c r="D31" s="177">
        <f t="shared" ref="D31:E31" si="7">D32</f>
        <v>9942.1</v>
      </c>
      <c r="E31" s="177">
        <f t="shared" si="7"/>
        <v>10091.699999999999</v>
      </c>
    </row>
    <row r="32" spans="1:8" ht="42.75" x14ac:dyDescent="0.2">
      <c r="A32" s="175" t="s">
        <v>44</v>
      </c>
      <c r="B32" s="176" t="s">
        <v>45</v>
      </c>
      <c r="C32" s="177">
        <f>C33+C35+C38+C41</f>
        <v>20205.199999999997</v>
      </c>
      <c r="D32" s="177">
        <f t="shared" ref="D32:E32" si="8">D33+D35+D38</f>
        <v>9942.1</v>
      </c>
      <c r="E32" s="177">
        <f t="shared" si="8"/>
        <v>10091.699999999999</v>
      </c>
    </row>
    <row r="33" spans="1:12" ht="28.5" x14ac:dyDescent="0.2">
      <c r="A33" s="175" t="s">
        <v>46</v>
      </c>
      <c r="B33" s="176" t="s">
        <v>47</v>
      </c>
      <c r="C33" s="177">
        <f>C34</f>
        <v>11075.5</v>
      </c>
      <c r="D33" s="177">
        <f t="shared" ref="D33:E33" si="9">D34</f>
        <v>8653.6</v>
      </c>
      <c r="E33" s="177">
        <f t="shared" si="9"/>
        <v>7968.4</v>
      </c>
    </row>
    <row r="34" spans="1:12" ht="45" x14ac:dyDescent="0.2">
      <c r="A34" s="178" t="s">
        <v>48</v>
      </c>
      <c r="B34" s="179" t="s">
        <v>49</v>
      </c>
      <c r="C34" s="180">
        <v>11075.5</v>
      </c>
      <c r="D34" s="180">
        <v>8653.6</v>
      </c>
      <c r="E34" s="180">
        <v>7968.4</v>
      </c>
    </row>
    <row r="35" spans="1:12" ht="28.5" x14ac:dyDescent="0.2">
      <c r="A35" s="175" t="s">
        <v>50</v>
      </c>
      <c r="B35" s="176" t="s">
        <v>51</v>
      </c>
      <c r="C35" s="177">
        <f>C36+C37</f>
        <v>3930.3</v>
      </c>
      <c r="D35" s="177">
        <f t="shared" ref="D35:E35" si="10">D36+D37</f>
        <v>1051.9000000000001</v>
      </c>
      <c r="E35" s="177">
        <f t="shared" si="10"/>
        <v>1879</v>
      </c>
    </row>
    <row r="36" spans="1:12" ht="15.75" x14ac:dyDescent="0.2">
      <c r="A36" s="178" t="s">
        <v>52</v>
      </c>
      <c r="B36" s="179" t="s">
        <v>53</v>
      </c>
      <c r="C36" s="180">
        <f>пр.3!C23</f>
        <v>3930.3</v>
      </c>
      <c r="D36" s="180">
        <v>1051.9000000000001</v>
      </c>
      <c r="E36" s="180">
        <v>1051.9000000000001</v>
      </c>
      <c r="F36" s="185"/>
      <c r="G36" s="244"/>
      <c r="H36" s="244"/>
    </row>
    <row r="37" spans="1:12" ht="76.5" x14ac:dyDescent="0.2">
      <c r="A37" s="160" t="s">
        <v>54</v>
      </c>
      <c r="B37" s="161" t="s">
        <v>55</v>
      </c>
      <c r="C37" s="163"/>
      <c r="D37" s="163"/>
      <c r="E37" s="163">
        <v>827.1</v>
      </c>
      <c r="F37" s="187"/>
      <c r="G37" s="186"/>
      <c r="H37" s="186"/>
    </row>
    <row r="38" spans="1:12" ht="28.5" x14ac:dyDescent="0.2">
      <c r="A38" s="175" t="s">
        <v>56</v>
      </c>
      <c r="B38" s="176" t="s">
        <v>57</v>
      </c>
      <c r="C38" s="177">
        <f>C39+C40</f>
        <v>218.3</v>
      </c>
      <c r="D38" s="177">
        <f t="shared" ref="D38:E38" si="11">D39+D40</f>
        <v>236.6</v>
      </c>
      <c r="E38" s="177">
        <f t="shared" si="11"/>
        <v>244.3</v>
      </c>
    </row>
    <row r="39" spans="1:12" ht="45" x14ac:dyDescent="0.2">
      <c r="A39" s="178" t="s">
        <v>58</v>
      </c>
      <c r="B39" s="179" t="s">
        <v>59</v>
      </c>
      <c r="C39" s="180">
        <v>3.5</v>
      </c>
      <c r="D39" s="180">
        <v>3.5</v>
      </c>
      <c r="E39" s="180">
        <v>3.5</v>
      </c>
    </row>
    <row r="40" spans="1:12" ht="45" x14ac:dyDescent="0.2">
      <c r="A40" s="178" t="s">
        <v>60</v>
      </c>
      <c r="B40" s="179" t="s">
        <v>61</v>
      </c>
      <c r="C40" s="180">
        <v>214.8</v>
      </c>
      <c r="D40" s="188">
        <v>233.1</v>
      </c>
      <c r="E40" s="188">
        <v>240.8</v>
      </c>
    </row>
    <row r="41" spans="1:12" ht="28.5" x14ac:dyDescent="0.2">
      <c r="A41" s="175" t="s">
        <v>62</v>
      </c>
      <c r="B41" s="176" t="s">
        <v>63</v>
      </c>
      <c r="C41" s="177">
        <f>C42</f>
        <v>4981.1000000000004</v>
      </c>
      <c r="D41" s="177">
        <f t="shared" ref="D41:E41" si="12">D42</f>
        <v>0</v>
      </c>
      <c r="E41" s="177">
        <f t="shared" si="12"/>
        <v>0</v>
      </c>
    </row>
    <row r="42" spans="1:12" ht="25.5" x14ac:dyDescent="0.2">
      <c r="A42" s="160" t="s">
        <v>64</v>
      </c>
      <c r="B42" s="161" t="s">
        <v>65</v>
      </c>
      <c r="C42" s="213">
        <f>пр.3!C26</f>
        <v>4981.1000000000004</v>
      </c>
      <c r="D42" s="188"/>
      <c r="E42" s="188"/>
    </row>
    <row r="43" spans="1:12" ht="15.75" x14ac:dyDescent="0.2">
      <c r="A43" s="174"/>
      <c r="B43" s="174"/>
      <c r="C43" s="189">
        <f>C31+C16</f>
        <v>30191.499999999996</v>
      </c>
      <c r="D43" s="189">
        <f t="shared" ref="D43:E43" si="13">D31+D16</f>
        <v>17193.8</v>
      </c>
      <c r="E43" s="189">
        <f t="shared" si="13"/>
        <v>17668.199999999997</v>
      </c>
      <c r="K43" s="243"/>
      <c r="L43" s="243"/>
    </row>
    <row r="44" spans="1:12" ht="18.75" x14ac:dyDescent="0.2">
      <c r="A44" s="190"/>
      <c r="C44" s="191"/>
    </row>
    <row r="45" spans="1:12" ht="18.75" x14ac:dyDescent="0.2">
      <c r="A45" s="192"/>
      <c r="B45" s="192"/>
      <c r="C45" s="193"/>
      <c r="D45" s="194"/>
    </row>
    <row r="46" spans="1:12" ht="18.75" x14ac:dyDescent="0.2">
      <c r="A46" s="195"/>
      <c r="B46" s="196"/>
      <c r="C46" s="197"/>
      <c r="D46" s="194"/>
    </row>
    <row r="47" spans="1:12" ht="18.75" x14ac:dyDescent="0.2">
      <c r="A47" s="195"/>
      <c r="B47" s="196"/>
      <c r="C47" s="198"/>
      <c r="D47" s="199"/>
    </row>
    <row r="48" spans="1:12" ht="18.75" x14ac:dyDescent="0.2">
      <c r="A48" s="195"/>
      <c r="B48" s="200"/>
      <c r="C48" s="198"/>
      <c r="D48" s="194"/>
    </row>
    <row r="49" spans="1:5" ht="11.25" customHeight="1" x14ac:dyDescent="0.2">
      <c r="A49" s="195"/>
      <c r="B49" s="200"/>
      <c r="C49" s="198"/>
      <c r="D49" s="194"/>
    </row>
    <row r="50" spans="1:5" ht="44.25" customHeight="1" x14ac:dyDescent="0.2">
      <c r="A50" s="195"/>
      <c r="B50" s="200"/>
      <c r="C50" s="198"/>
      <c r="D50" s="201"/>
    </row>
    <row r="51" spans="1:5" ht="18.75" x14ac:dyDescent="0.2">
      <c r="A51" s="195"/>
      <c r="B51" s="200"/>
      <c r="C51" s="198"/>
      <c r="D51" s="199"/>
    </row>
    <row r="52" spans="1:5" ht="18.75" x14ac:dyDescent="0.2">
      <c r="A52" s="195"/>
      <c r="B52" s="200"/>
      <c r="C52" s="198"/>
      <c r="D52" s="199"/>
    </row>
    <row r="53" spans="1:5" x14ac:dyDescent="0.2">
      <c r="A53" s="200"/>
      <c r="B53" s="200"/>
      <c r="C53" s="200"/>
      <c r="D53" s="194"/>
    </row>
    <row r="54" spans="1:5" ht="15" x14ac:dyDescent="0.25">
      <c r="A54" s="202"/>
      <c r="B54" s="202"/>
      <c r="C54" s="203"/>
      <c r="D54" s="204"/>
    </row>
    <row r="55" spans="1:5" x14ac:dyDescent="0.2">
      <c r="A55" s="200"/>
      <c r="B55" s="200"/>
      <c r="C55" s="200"/>
      <c r="D55" s="194"/>
    </row>
    <row r="56" spans="1:5" ht="15" x14ac:dyDescent="0.25">
      <c r="A56" s="202"/>
      <c r="B56" s="202"/>
      <c r="C56" s="202"/>
      <c r="D56" s="204"/>
    </row>
    <row r="57" spans="1:5" x14ac:dyDescent="0.2">
      <c r="A57" s="200"/>
      <c r="B57" s="200"/>
      <c r="C57" s="200"/>
      <c r="D57" s="194"/>
    </row>
    <row r="58" spans="1:5" ht="15" x14ac:dyDescent="0.25">
      <c r="A58" s="202"/>
      <c r="B58" s="202"/>
      <c r="C58" s="202"/>
      <c r="D58" s="205"/>
      <c r="E58" s="206"/>
    </row>
    <row r="59" spans="1:5" x14ac:dyDescent="0.2">
      <c r="A59" s="200"/>
      <c r="B59" s="200"/>
      <c r="C59" s="200"/>
      <c r="D59" s="194"/>
    </row>
    <row r="60" spans="1:5" ht="15.75" x14ac:dyDescent="0.25">
      <c r="A60" s="207"/>
      <c r="B60" s="207"/>
      <c r="C60" s="208"/>
      <c r="D60" s="209"/>
    </row>
    <row r="61" spans="1:5" x14ac:dyDescent="0.2">
      <c r="A61" s="200"/>
      <c r="B61" s="200"/>
      <c r="C61" s="200"/>
      <c r="D61" s="194"/>
    </row>
    <row r="62" spans="1:5" x14ac:dyDescent="0.2">
      <c r="A62" s="200"/>
      <c r="B62" s="200"/>
      <c r="C62" s="200"/>
      <c r="D62" s="194"/>
    </row>
    <row r="63" spans="1:5" x14ac:dyDescent="0.2">
      <c r="A63" s="200"/>
      <c r="B63" s="210"/>
      <c r="C63" s="194"/>
      <c r="D63" s="199"/>
    </row>
    <row r="64" spans="1:5" x14ac:dyDescent="0.2">
      <c r="A64" s="200"/>
      <c r="B64" s="200"/>
      <c r="C64" s="200"/>
      <c r="D64" s="194"/>
    </row>
    <row r="65" spans="1:4" ht="15.75" x14ac:dyDescent="0.25">
      <c r="A65" s="207"/>
      <c r="B65" s="207"/>
      <c r="C65" s="208"/>
      <c r="D65" s="209"/>
    </row>
    <row r="66" spans="1:4" x14ac:dyDescent="0.2">
      <c r="A66" s="200"/>
      <c r="B66" s="200"/>
      <c r="C66" s="200"/>
      <c r="D66" s="194"/>
    </row>
    <row r="67" spans="1:4" x14ac:dyDescent="0.2">
      <c r="A67" s="200"/>
      <c r="B67" s="200"/>
      <c r="C67" s="200"/>
      <c r="D67" s="194"/>
    </row>
  </sheetData>
  <mergeCells count="18">
    <mergeCell ref="C6:E6"/>
    <mergeCell ref="C1:E1"/>
    <mergeCell ref="C2:E2"/>
    <mergeCell ref="C3:E3"/>
    <mergeCell ref="C4:E4"/>
    <mergeCell ref="C5:E5"/>
    <mergeCell ref="G36:H36"/>
    <mergeCell ref="K43:L43"/>
    <mergeCell ref="C7:E7"/>
    <mergeCell ref="C8:E8"/>
    <mergeCell ref="C9:E9"/>
    <mergeCell ref="A10:E12"/>
    <mergeCell ref="A13:A15"/>
    <mergeCell ref="B13:B15"/>
    <mergeCell ref="C13:E13"/>
    <mergeCell ref="C14:C15"/>
    <mergeCell ref="D14:D15"/>
    <mergeCell ref="E14:E15"/>
  </mergeCells>
  <pageMargins left="0.78740157480314998" right="0.39370078740157499" top="0.39370078740157499" bottom="0.23622047244094499" header="0.511811023622047" footer="0.31496062992126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H26"/>
  <sheetViews>
    <sheetView view="pageBreakPreview" zoomScaleNormal="100" workbookViewId="0">
      <selection activeCell="D17" sqref="D17"/>
    </sheetView>
  </sheetViews>
  <sheetFormatPr defaultColWidth="9" defaultRowHeight="12.75" x14ac:dyDescent="0.2"/>
  <cols>
    <col min="1" max="1" width="23.5703125" customWidth="1"/>
    <col min="2" max="2" width="55.7109375" customWidth="1"/>
    <col min="3" max="3" width="13.140625" customWidth="1"/>
    <col min="4" max="4" width="11.5703125" customWidth="1"/>
    <col min="5" max="5" width="10.85546875" customWidth="1"/>
    <col min="257" max="257" width="23.5703125" customWidth="1"/>
    <col min="258" max="258" width="55.7109375" customWidth="1"/>
    <col min="259" max="259" width="11.140625" customWidth="1"/>
    <col min="260" max="260" width="11.5703125" customWidth="1"/>
    <col min="261" max="261" width="10.85546875" customWidth="1"/>
    <col min="513" max="513" width="23.5703125" customWidth="1"/>
    <col min="514" max="514" width="55.7109375" customWidth="1"/>
    <col min="515" max="515" width="11.140625" customWidth="1"/>
    <col min="516" max="516" width="11.5703125" customWidth="1"/>
    <col min="517" max="517" width="10.85546875" customWidth="1"/>
    <col min="769" max="769" width="23.5703125" customWidth="1"/>
    <col min="770" max="770" width="55.7109375" customWidth="1"/>
    <col min="771" max="771" width="11.140625" customWidth="1"/>
    <col min="772" max="772" width="11.5703125" customWidth="1"/>
    <col min="773" max="773" width="10.85546875" customWidth="1"/>
    <col min="1025" max="1025" width="23.5703125" customWidth="1"/>
    <col min="1026" max="1026" width="55.7109375" customWidth="1"/>
    <col min="1027" max="1027" width="11.140625" customWidth="1"/>
    <col min="1028" max="1028" width="11.5703125" customWidth="1"/>
    <col min="1029" max="1029" width="10.85546875" customWidth="1"/>
    <col min="1281" max="1281" width="23.5703125" customWidth="1"/>
    <col min="1282" max="1282" width="55.7109375" customWidth="1"/>
    <col min="1283" max="1283" width="11.140625" customWidth="1"/>
    <col min="1284" max="1284" width="11.5703125" customWidth="1"/>
    <col min="1285" max="1285" width="10.85546875" customWidth="1"/>
    <col min="1537" max="1537" width="23.5703125" customWidth="1"/>
    <col min="1538" max="1538" width="55.7109375" customWidth="1"/>
    <col min="1539" max="1539" width="11.140625" customWidth="1"/>
    <col min="1540" max="1540" width="11.5703125" customWidth="1"/>
    <col min="1541" max="1541" width="10.85546875" customWidth="1"/>
    <col min="1793" max="1793" width="23.5703125" customWidth="1"/>
    <col min="1794" max="1794" width="55.7109375" customWidth="1"/>
    <col min="1795" max="1795" width="11.140625" customWidth="1"/>
    <col min="1796" max="1796" width="11.5703125" customWidth="1"/>
    <col min="1797" max="1797" width="10.85546875" customWidth="1"/>
    <col min="2049" max="2049" width="23.5703125" customWidth="1"/>
    <col min="2050" max="2050" width="55.7109375" customWidth="1"/>
    <col min="2051" max="2051" width="11.140625" customWidth="1"/>
    <col min="2052" max="2052" width="11.5703125" customWidth="1"/>
    <col min="2053" max="2053" width="10.85546875" customWidth="1"/>
    <col min="2305" max="2305" width="23.5703125" customWidth="1"/>
    <col min="2306" max="2306" width="55.7109375" customWidth="1"/>
    <col min="2307" max="2307" width="11.140625" customWidth="1"/>
    <col min="2308" max="2308" width="11.5703125" customWidth="1"/>
    <col min="2309" max="2309" width="10.85546875" customWidth="1"/>
    <col min="2561" max="2561" width="23.5703125" customWidth="1"/>
    <col min="2562" max="2562" width="55.7109375" customWidth="1"/>
    <col min="2563" max="2563" width="11.140625" customWidth="1"/>
    <col min="2564" max="2564" width="11.5703125" customWidth="1"/>
    <col min="2565" max="2565" width="10.85546875" customWidth="1"/>
    <col min="2817" max="2817" width="23.5703125" customWidth="1"/>
    <col min="2818" max="2818" width="55.7109375" customWidth="1"/>
    <col min="2819" max="2819" width="11.140625" customWidth="1"/>
    <col min="2820" max="2820" width="11.5703125" customWidth="1"/>
    <col min="2821" max="2821" width="10.85546875" customWidth="1"/>
    <col min="3073" max="3073" width="23.5703125" customWidth="1"/>
    <col min="3074" max="3074" width="55.7109375" customWidth="1"/>
    <col min="3075" max="3075" width="11.140625" customWidth="1"/>
    <col min="3076" max="3076" width="11.5703125" customWidth="1"/>
    <col min="3077" max="3077" width="10.85546875" customWidth="1"/>
    <col min="3329" max="3329" width="23.5703125" customWidth="1"/>
    <col min="3330" max="3330" width="55.7109375" customWidth="1"/>
    <col min="3331" max="3331" width="11.140625" customWidth="1"/>
    <col min="3332" max="3332" width="11.5703125" customWidth="1"/>
    <col min="3333" max="3333" width="10.85546875" customWidth="1"/>
    <col min="3585" max="3585" width="23.5703125" customWidth="1"/>
    <col min="3586" max="3586" width="55.7109375" customWidth="1"/>
    <col min="3587" max="3587" width="11.140625" customWidth="1"/>
    <col min="3588" max="3588" width="11.5703125" customWidth="1"/>
    <col min="3589" max="3589" width="10.85546875" customWidth="1"/>
    <col min="3841" max="3841" width="23.5703125" customWidth="1"/>
    <col min="3842" max="3842" width="55.7109375" customWidth="1"/>
    <col min="3843" max="3843" width="11.140625" customWidth="1"/>
    <col min="3844" max="3844" width="11.5703125" customWidth="1"/>
    <col min="3845" max="3845" width="10.85546875" customWidth="1"/>
    <col min="4097" max="4097" width="23.5703125" customWidth="1"/>
    <col min="4098" max="4098" width="55.7109375" customWidth="1"/>
    <col min="4099" max="4099" width="11.140625" customWidth="1"/>
    <col min="4100" max="4100" width="11.5703125" customWidth="1"/>
    <col min="4101" max="4101" width="10.85546875" customWidth="1"/>
    <col min="4353" max="4353" width="23.5703125" customWidth="1"/>
    <col min="4354" max="4354" width="55.7109375" customWidth="1"/>
    <col min="4355" max="4355" width="11.140625" customWidth="1"/>
    <col min="4356" max="4356" width="11.5703125" customWidth="1"/>
    <col min="4357" max="4357" width="10.85546875" customWidth="1"/>
    <col min="4609" max="4609" width="23.5703125" customWidth="1"/>
    <col min="4610" max="4610" width="55.7109375" customWidth="1"/>
    <col min="4611" max="4611" width="11.140625" customWidth="1"/>
    <col min="4612" max="4612" width="11.5703125" customWidth="1"/>
    <col min="4613" max="4613" width="10.85546875" customWidth="1"/>
    <col min="4865" max="4865" width="23.5703125" customWidth="1"/>
    <col min="4866" max="4866" width="55.7109375" customWidth="1"/>
    <col min="4867" max="4867" width="11.140625" customWidth="1"/>
    <col min="4868" max="4868" width="11.5703125" customWidth="1"/>
    <col min="4869" max="4869" width="10.85546875" customWidth="1"/>
    <col min="5121" max="5121" width="23.5703125" customWidth="1"/>
    <col min="5122" max="5122" width="55.7109375" customWidth="1"/>
    <col min="5123" max="5123" width="11.140625" customWidth="1"/>
    <col min="5124" max="5124" width="11.5703125" customWidth="1"/>
    <col min="5125" max="5125" width="10.85546875" customWidth="1"/>
    <col min="5377" max="5377" width="23.5703125" customWidth="1"/>
    <col min="5378" max="5378" width="55.7109375" customWidth="1"/>
    <col min="5379" max="5379" width="11.140625" customWidth="1"/>
    <col min="5380" max="5380" width="11.5703125" customWidth="1"/>
    <col min="5381" max="5381" width="10.85546875" customWidth="1"/>
    <col min="5633" max="5633" width="23.5703125" customWidth="1"/>
    <col min="5634" max="5634" width="55.7109375" customWidth="1"/>
    <col min="5635" max="5635" width="11.140625" customWidth="1"/>
    <col min="5636" max="5636" width="11.5703125" customWidth="1"/>
    <col min="5637" max="5637" width="10.85546875" customWidth="1"/>
    <col min="5889" max="5889" width="23.5703125" customWidth="1"/>
    <col min="5890" max="5890" width="55.7109375" customWidth="1"/>
    <col min="5891" max="5891" width="11.140625" customWidth="1"/>
    <col min="5892" max="5892" width="11.5703125" customWidth="1"/>
    <col min="5893" max="5893" width="10.85546875" customWidth="1"/>
    <col min="6145" max="6145" width="23.5703125" customWidth="1"/>
    <col min="6146" max="6146" width="55.7109375" customWidth="1"/>
    <col min="6147" max="6147" width="11.140625" customWidth="1"/>
    <col min="6148" max="6148" width="11.5703125" customWidth="1"/>
    <col min="6149" max="6149" width="10.85546875" customWidth="1"/>
    <col min="6401" max="6401" width="23.5703125" customWidth="1"/>
    <col min="6402" max="6402" width="55.7109375" customWidth="1"/>
    <col min="6403" max="6403" width="11.140625" customWidth="1"/>
    <col min="6404" max="6404" width="11.5703125" customWidth="1"/>
    <col min="6405" max="6405" width="10.85546875" customWidth="1"/>
    <col min="6657" max="6657" width="23.5703125" customWidth="1"/>
    <col min="6658" max="6658" width="55.7109375" customWidth="1"/>
    <col min="6659" max="6659" width="11.140625" customWidth="1"/>
    <col min="6660" max="6660" width="11.5703125" customWidth="1"/>
    <col min="6661" max="6661" width="10.85546875" customWidth="1"/>
    <col min="6913" max="6913" width="23.5703125" customWidth="1"/>
    <col min="6914" max="6914" width="55.7109375" customWidth="1"/>
    <col min="6915" max="6915" width="11.140625" customWidth="1"/>
    <col min="6916" max="6916" width="11.5703125" customWidth="1"/>
    <col min="6917" max="6917" width="10.85546875" customWidth="1"/>
    <col min="7169" max="7169" width="23.5703125" customWidth="1"/>
    <col min="7170" max="7170" width="55.7109375" customWidth="1"/>
    <col min="7171" max="7171" width="11.140625" customWidth="1"/>
    <col min="7172" max="7172" width="11.5703125" customWidth="1"/>
    <col min="7173" max="7173" width="10.85546875" customWidth="1"/>
    <col min="7425" max="7425" width="23.5703125" customWidth="1"/>
    <col min="7426" max="7426" width="55.7109375" customWidth="1"/>
    <col min="7427" max="7427" width="11.140625" customWidth="1"/>
    <col min="7428" max="7428" width="11.5703125" customWidth="1"/>
    <col min="7429" max="7429" width="10.85546875" customWidth="1"/>
    <col min="7681" max="7681" width="23.5703125" customWidth="1"/>
    <col min="7682" max="7682" width="55.7109375" customWidth="1"/>
    <col min="7683" max="7683" width="11.140625" customWidth="1"/>
    <col min="7684" max="7684" width="11.5703125" customWidth="1"/>
    <col min="7685" max="7685" width="10.85546875" customWidth="1"/>
    <col min="7937" max="7937" width="23.5703125" customWidth="1"/>
    <col min="7938" max="7938" width="55.7109375" customWidth="1"/>
    <col min="7939" max="7939" width="11.140625" customWidth="1"/>
    <col min="7940" max="7940" width="11.5703125" customWidth="1"/>
    <col min="7941" max="7941" width="10.85546875" customWidth="1"/>
    <col min="8193" max="8193" width="23.5703125" customWidth="1"/>
    <col min="8194" max="8194" width="55.7109375" customWidth="1"/>
    <col min="8195" max="8195" width="11.140625" customWidth="1"/>
    <col min="8196" max="8196" width="11.5703125" customWidth="1"/>
    <col min="8197" max="8197" width="10.85546875" customWidth="1"/>
    <col min="8449" max="8449" width="23.5703125" customWidth="1"/>
    <col min="8450" max="8450" width="55.7109375" customWidth="1"/>
    <col min="8451" max="8451" width="11.140625" customWidth="1"/>
    <col min="8452" max="8452" width="11.5703125" customWidth="1"/>
    <col min="8453" max="8453" width="10.85546875" customWidth="1"/>
    <col min="8705" max="8705" width="23.5703125" customWidth="1"/>
    <col min="8706" max="8706" width="55.7109375" customWidth="1"/>
    <col min="8707" max="8707" width="11.140625" customWidth="1"/>
    <col min="8708" max="8708" width="11.5703125" customWidth="1"/>
    <col min="8709" max="8709" width="10.85546875" customWidth="1"/>
    <col min="8961" max="8961" width="23.5703125" customWidth="1"/>
    <col min="8962" max="8962" width="55.7109375" customWidth="1"/>
    <col min="8963" max="8963" width="11.140625" customWidth="1"/>
    <col min="8964" max="8964" width="11.5703125" customWidth="1"/>
    <col min="8965" max="8965" width="10.85546875" customWidth="1"/>
    <col min="9217" max="9217" width="23.5703125" customWidth="1"/>
    <col min="9218" max="9218" width="55.7109375" customWidth="1"/>
    <col min="9219" max="9219" width="11.140625" customWidth="1"/>
    <col min="9220" max="9220" width="11.5703125" customWidth="1"/>
    <col min="9221" max="9221" width="10.85546875" customWidth="1"/>
    <col min="9473" max="9473" width="23.5703125" customWidth="1"/>
    <col min="9474" max="9474" width="55.7109375" customWidth="1"/>
    <col min="9475" max="9475" width="11.140625" customWidth="1"/>
    <col min="9476" max="9476" width="11.5703125" customWidth="1"/>
    <col min="9477" max="9477" width="10.85546875" customWidth="1"/>
    <col min="9729" max="9729" width="23.5703125" customWidth="1"/>
    <col min="9730" max="9730" width="55.7109375" customWidth="1"/>
    <col min="9731" max="9731" width="11.140625" customWidth="1"/>
    <col min="9732" max="9732" width="11.5703125" customWidth="1"/>
    <col min="9733" max="9733" width="10.85546875" customWidth="1"/>
    <col min="9985" max="9985" width="23.5703125" customWidth="1"/>
    <col min="9986" max="9986" width="55.7109375" customWidth="1"/>
    <col min="9987" max="9987" width="11.140625" customWidth="1"/>
    <col min="9988" max="9988" width="11.5703125" customWidth="1"/>
    <col min="9989" max="9989" width="10.85546875" customWidth="1"/>
    <col min="10241" max="10241" width="23.5703125" customWidth="1"/>
    <col min="10242" max="10242" width="55.7109375" customWidth="1"/>
    <col min="10243" max="10243" width="11.140625" customWidth="1"/>
    <col min="10244" max="10244" width="11.5703125" customWidth="1"/>
    <col min="10245" max="10245" width="10.85546875" customWidth="1"/>
    <col min="10497" max="10497" width="23.5703125" customWidth="1"/>
    <col min="10498" max="10498" width="55.7109375" customWidth="1"/>
    <col min="10499" max="10499" width="11.140625" customWidth="1"/>
    <col min="10500" max="10500" width="11.5703125" customWidth="1"/>
    <col min="10501" max="10501" width="10.85546875" customWidth="1"/>
    <col min="10753" max="10753" width="23.5703125" customWidth="1"/>
    <col min="10754" max="10754" width="55.7109375" customWidth="1"/>
    <col min="10755" max="10755" width="11.140625" customWidth="1"/>
    <col min="10756" max="10756" width="11.5703125" customWidth="1"/>
    <col min="10757" max="10757" width="10.85546875" customWidth="1"/>
    <col min="11009" max="11009" width="23.5703125" customWidth="1"/>
    <col min="11010" max="11010" width="55.7109375" customWidth="1"/>
    <col min="11011" max="11011" width="11.140625" customWidth="1"/>
    <col min="11012" max="11012" width="11.5703125" customWidth="1"/>
    <col min="11013" max="11013" width="10.85546875" customWidth="1"/>
    <col min="11265" max="11265" width="23.5703125" customWidth="1"/>
    <col min="11266" max="11266" width="55.7109375" customWidth="1"/>
    <col min="11267" max="11267" width="11.140625" customWidth="1"/>
    <col min="11268" max="11268" width="11.5703125" customWidth="1"/>
    <col min="11269" max="11269" width="10.85546875" customWidth="1"/>
    <col min="11521" max="11521" width="23.5703125" customWidth="1"/>
    <col min="11522" max="11522" width="55.7109375" customWidth="1"/>
    <col min="11523" max="11523" width="11.140625" customWidth="1"/>
    <col min="11524" max="11524" width="11.5703125" customWidth="1"/>
    <col min="11525" max="11525" width="10.85546875" customWidth="1"/>
    <col min="11777" max="11777" width="23.5703125" customWidth="1"/>
    <col min="11778" max="11778" width="55.7109375" customWidth="1"/>
    <col min="11779" max="11779" width="11.140625" customWidth="1"/>
    <col min="11780" max="11780" width="11.5703125" customWidth="1"/>
    <col min="11781" max="11781" width="10.85546875" customWidth="1"/>
    <col min="12033" max="12033" width="23.5703125" customWidth="1"/>
    <col min="12034" max="12034" width="55.7109375" customWidth="1"/>
    <col min="12035" max="12035" width="11.140625" customWidth="1"/>
    <col min="12036" max="12036" width="11.5703125" customWidth="1"/>
    <col min="12037" max="12037" width="10.85546875" customWidth="1"/>
    <col min="12289" max="12289" width="23.5703125" customWidth="1"/>
    <col min="12290" max="12290" width="55.7109375" customWidth="1"/>
    <col min="12291" max="12291" width="11.140625" customWidth="1"/>
    <col min="12292" max="12292" width="11.5703125" customWidth="1"/>
    <col min="12293" max="12293" width="10.85546875" customWidth="1"/>
    <col min="12545" max="12545" width="23.5703125" customWidth="1"/>
    <col min="12546" max="12546" width="55.7109375" customWidth="1"/>
    <col min="12547" max="12547" width="11.140625" customWidth="1"/>
    <col min="12548" max="12548" width="11.5703125" customWidth="1"/>
    <col min="12549" max="12549" width="10.85546875" customWidth="1"/>
    <col min="12801" max="12801" width="23.5703125" customWidth="1"/>
    <col min="12802" max="12802" width="55.7109375" customWidth="1"/>
    <col min="12803" max="12803" width="11.140625" customWidth="1"/>
    <col min="12804" max="12804" width="11.5703125" customWidth="1"/>
    <col min="12805" max="12805" width="10.85546875" customWidth="1"/>
    <col min="13057" max="13057" width="23.5703125" customWidth="1"/>
    <col min="13058" max="13058" width="55.7109375" customWidth="1"/>
    <col min="13059" max="13059" width="11.140625" customWidth="1"/>
    <col min="13060" max="13060" width="11.5703125" customWidth="1"/>
    <col min="13061" max="13061" width="10.85546875" customWidth="1"/>
    <col min="13313" max="13313" width="23.5703125" customWidth="1"/>
    <col min="13314" max="13314" width="55.7109375" customWidth="1"/>
    <col min="13315" max="13315" width="11.140625" customWidth="1"/>
    <col min="13316" max="13316" width="11.5703125" customWidth="1"/>
    <col min="13317" max="13317" width="10.85546875" customWidth="1"/>
    <col min="13569" max="13569" width="23.5703125" customWidth="1"/>
    <col min="13570" max="13570" width="55.7109375" customWidth="1"/>
    <col min="13571" max="13571" width="11.140625" customWidth="1"/>
    <col min="13572" max="13572" width="11.5703125" customWidth="1"/>
    <col min="13573" max="13573" width="10.85546875" customWidth="1"/>
    <col min="13825" max="13825" width="23.5703125" customWidth="1"/>
    <col min="13826" max="13826" width="55.7109375" customWidth="1"/>
    <col min="13827" max="13827" width="11.140625" customWidth="1"/>
    <col min="13828" max="13828" width="11.5703125" customWidth="1"/>
    <col min="13829" max="13829" width="10.85546875" customWidth="1"/>
    <col min="14081" max="14081" width="23.5703125" customWidth="1"/>
    <col min="14082" max="14082" width="55.7109375" customWidth="1"/>
    <col min="14083" max="14083" width="11.140625" customWidth="1"/>
    <col min="14084" max="14084" width="11.5703125" customWidth="1"/>
    <col min="14085" max="14085" width="10.85546875" customWidth="1"/>
    <col min="14337" max="14337" width="23.5703125" customWidth="1"/>
    <col min="14338" max="14338" width="55.7109375" customWidth="1"/>
    <col min="14339" max="14339" width="11.140625" customWidth="1"/>
    <col min="14340" max="14340" width="11.5703125" customWidth="1"/>
    <col min="14341" max="14341" width="10.85546875" customWidth="1"/>
    <col min="14593" max="14593" width="23.5703125" customWidth="1"/>
    <col min="14594" max="14594" width="55.7109375" customWidth="1"/>
    <col min="14595" max="14595" width="11.140625" customWidth="1"/>
    <col min="14596" max="14596" width="11.5703125" customWidth="1"/>
    <col min="14597" max="14597" width="10.85546875" customWidth="1"/>
    <col min="14849" max="14849" width="23.5703125" customWidth="1"/>
    <col min="14850" max="14850" width="55.7109375" customWidth="1"/>
    <col min="14851" max="14851" width="11.140625" customWidth="1"/>
    <col min="14852" max="14852" width="11.5703125" customWidth="1"/>
    <col min="14853" max="14853" width="10.85546875" customWidth="1"/>
    <col min="15105" max="15105" width="23.5703125" customWidth="1"/>
    <col min="15106" max="15106" width="55.7109375" customWidth="1"/>
    <col min="15107" max="15107" width="11.140625" customWidth="1"/>
    <col min="15108" max="15108" width="11.5703125" customWidth="1"/>
    <col min="15109" max="15109" width="10.85546875" customWidth="1"/>
    <col min="15361" max="15361" width="23.5703125" customWidth="1"/>
    <col min="15362" max="15362" width="55.7109375" customWidth="1"/>
    <col min="15363" max="15363" width="11.140625" customWidth="1"/>
    <col min="15364" max="15364" width="11.5703125" customWidth="1"/>
    <col min="15365" max="15365" width="10.85546875" customWidth="1"/>
    <col min="15617" max="15617" width="23.5703125" customWidth="1"/>
    <col min="15618" max="15618" width="55.7109375" customWidth="1"/>
    <col min="15619" max="15619" width="11.140625" customWidth="1"/>
    <col min="15620" max="15620" width="11.5703125" customWidth="1"/>
    <col min="15621" max="15621" width="10.85546875" customWidth="1"/>
    <col min="15873" max="15873" width="23.5703125" customWidth="1"/>
    <col min="15874" max="15874" width="55.7109375" customWidth="1"/>
    <col min="15875" max="15875" width="11.140625" customWidth="1"/>
    <col min="15876" max="15876" width="11.5703125" customWidth="1"/>
    <col min="15877" max="15877" width="10.85546875" customWidth="1"/>
    <col min="16129" max="16129" width="23.5703125" customWidth="1"/>
    <col min="16130" max="16130" width="55.7109375" customWidth="1"/>
    <col min="16131" max="16131" width="11.140625" customWidth="1"/>
    <col min="16132" max="16132" width="11.5703125" customWidth="1"/>
    <col min="16133" max="16133" width="10.85546875" customWidth="1"/>
  </cols>
  <sheetData>
    <row r="1" spans="1:5" x14ac:dyDescent="0.2">
      <c r="A1" s="242" t="s">
        <v>66</v>
      </c>
      <c r="B1" s="242"/>
      <c r="C1" s="242"/>
      <c r="D1" s="242"/>
      <c r="E1" s="242"/>
    </row>
    <row r="2" spans="1:5" x14ac:dyDescent="0.2">
      <c r="A2" s="242" t="s">
        <v>67</v>
      </c>
      <c r="B2" s="242"/>
      <c r="C2" s="242"/>
      <c r="D2" s="242"/>
      <c r="E2" s="242"/>
    </row>
    <row r="3" spans="1:5" x14ac:dyDescent="0.2">
      <c r="A3" s="242" t="s">
        <v>68</v>
      </c>
      <c r="B3" s="242"/>
      <c r="C3" s="242"/>
      <c r="D3" s="242"/>
      <c r="E3" s="242"/>
    </row>
    <row r="4" spans="1:5" x14ac:dyDescent="0.2">
      <c r="A4" s="242" t="s">
        <v>69</v>
      </c>
      <c r="B4" s="242"/>
      <c r="C4" s="242"/>
      <c r="D4" s="242"/>
      <c r="E4" s="242"/>
    </row>
    <row r="5" spans="1:5" x14ac:dyDescent="0.2">
      <c r="A5" s="242" t="s">
        <v>70</v>
      </c>
      <c r="B5" s="242"/>
      <c r="C5" s="242"/>
      <c r="D5" s="242"/>
      <c r="E5" s="242"/>
    </row>
    <row r="6" spans="1:5" x14ac:dyDescent="0.2">
      <c r="A6" s="242" t="s">
        <v>4</v>
      </c>
      <c r="B6" s="242"/>
      <c r="C6" s="242"/>
      <c r="D6" s="242"/>
      <c r="E6" s="242"/>
    </row>
    <row r="7" spans="1:5" x14ac:dyDescent="0.2">
      <c r="A7" s="242" t="s">
        <v>320</v>
      </c>
      <c r="B7" s="242"/>
      <c r="C7" s="242"/>
      <c r="D7" s="242"/>
      <c r="E7" s="242"/>
    </row>
    <row r="8" spans="1:5" x14ac:dyDescent="0.2">
      <c r="A8" s="14"/>
      <c r="B8" s="14"/>
      <c r="C8" s="14"/>
      <c r="D8" s="14"/>
      <c r="E8" s="14"/>
    </row>
    <row r="9" spans="1:5" x14ac:dyDescent="0.2">
      <c r="A9" s="242"/>
      <c r="B9" s="242"/>
      <c r="C9" s="242"/>
      <c r="D9" s="242"/>
      <c r="E9" s="242"/>
    </row>
    <row r="10" spans="1:5" x14ac:dyDescent="0.2">
      <c r="A10" s="251"/>
      <c r="B10" s="251"/>
      <c r="C10" s="251"/>
      <c r="D10" s="251"/>
      <c r="E10" s="251"/>
    </row>
    <row r="11" spans="1:5" ht="18.75" customHeight="1" x14ac:dyDescent="0.2">
      <c r="A11" s="263" t="s">
        <v>71</v>
      </c>
      <c r="B11" s="263"/>
      <c r="C11" s="263"/>
      <c r="D11" s="263"/>
      <c r="E11" s="263"/>
    </row>
    <row r="12" spans="1:5" ht="12.75" customHeight="1" x14ac:dyDescent="0.2">
      <c r="A12" s="263"/>
      <c r="B12" s="263"/>
      <c r="C12" s="263"/>
      <c r="D12" s="263"/>
      <c r="E12" s="263"/>
    </row>
    <row r="13" spans="1:5" ht="49.5" customHeight="1" x14ac:dyDescent="0.2">
      <c r="A13" s="264"/>
      <c r="B13" s="264"/>
      <c r="C13" s="264"/>
      <c r="D13" s="264"/>
      <c r="E13" s="264"/>
    </row>
    <row r="14" spans="1:5" ht="29.25" customHeight="1" x14ac:dyDescent="0.2">
      <c r="A14" s="255" t="s">
        <v>6</v>
      </c>
      <c r="B14" s="258" t="s">
        <v>7</v>
      </c>
      <c r="C14" s="252" t="s">
        <v>8</v>
      </c>
      <c r="D14" s="253"/>
      <c r="E14" s="254"/>
    </row>
    <row r="15" spans="1:5" x14ac:dyDescent="0.2">
      <c r="A15" s="256"/>
      <c r="B15" s="259"/>
      <c r="C15" s="261" t="s">
        <v>9</v>
      </c>
      <c r="D15" s="261" t="s">
        <v>10</v>
      </c>
      <c r="E15" s="261" t="s">
        <v>11</v>
      </c>
    </row>
    <row r="16" spans="1:5" x14ac:dyDescent="0.2">
      <c r="A16" s="257"/>
      <c r="B16" s="260"/>
      <c r="C16" s="262"/>
      <c r="D16" s="262"/>
      <c r="E16" s="262"/>
    </row>
    <row r="17" spans="1:8" ht="28.5" customHeight="1" x14ac:dyDescent="0.2">
      <c r="A17" s="155" t="s">
        <v>72</v>
      </c>
      <c r="B17" s="156" t="s">
        <v>73</v>
      </c>
      <c r="C17" s="157">
        <f>C18</f>
        <v>20205.199999999997</v>
      </c>
      <c r="D17" s="157">
        <f t="shared" ref="D17:E17" si="0">D18</f>
        <v>9942.1</v>
      </c>
      <c r="E17" s="157">
        <f t="shared" si="0"/>
        <v>10091.699999999999</v>
      </c>
    </row>
    <row r="18" spans="1:8" ht="38.25" x14ac:dyDescent="0.2">
      <c r="A18" s="155" t="s">
        <v>74</v>
      </c>
      <c r="B18" s="158" t="s">
        <v>45</v>
      </c>
      <c r="C18" s="157">
        <f>SUM(C19:C26)</f>
        <v>20205.199999999997</v>
      </c>
      <c r="D18" s="157">
        <f>SUM(D19:D25)</f>
        <v>9942.1</v>
      </c>
      <c r="E18" s="157">
        <f>SUM(E19:E25)</f>
        <v>10091.699999999999</v>
      </c>
      <c r="F18" s="159"/>
      <c r="G18" s="159"/>
      <c r="H18" s="159"/>
    </row>
    <row r="19" spans="1:8" ht="26.25" customHeight="1" x14ac:dyDescent="0.2">
      <c r="A19" s="160" t="s">
        <v>75</v>
      </c>
      <c r="B19" s="161" t="s">
        <v>76</v>
      </c>
      <c r="C19" s="162">
        <v>9021.4</v>
      </c>
      <c r="D19" s="162">
        <v>6851</v>
      </c>
      <c r="E19" s="162">
        <v>6162.7</v>
      </c>
    </row>
    <row r="20" spans="1:8" ht="25.5" customHeight="1" x14ac:dyDescent="0.2">
      <c r="A20" s="160" t="s">
        <v>75</v>
      </c>
      <c r="B20" s="161" t="s">
        <v>76</v>
      </c>
      <c r="C20" s="162">
        <v>2054.1</v>
      </c>
      <c r="D20" s="162">
        <v>1802.6</v>
      </c>
      <c r="E20" s="162">
        <v>1805.7</v>
      </c>
    </row>
    <row r="21" spans="1:8" ht="27" hidden="1" customHeight="1" x14ac:dyDescent="0.2">
      <c r="A21" s="160" t="s">
        <v>77</v>
      </c>
      <c r="B21" s="161" t="s">
        <v>78</v>
      </c>
      <c r="C21" s="162"/>
      <c r="D21" s="162"/>
      <c r="E21" s="162"/>
    </row>
    <row r="22" spans="1:8" ht="82.5" customHeight="1" x14ac:dyDescent="0.2">
      <c r="A22" s="160" t="s">
        <v>54</v>
      </c>
      <c r="B22" s="161" t="s">
        <v>55</v>
      </c>
      <c r="C22" s="162">
        <f>'пр.2 СД'!C37</f>
        <v>0</v>
      </c>
      <c r="D22" s="162">
        <f>'пр.2 СД'!D37</f>
        <v>0</v>
      </c>
      <c r="E22" s="162">
        <f>'пр.2 СД'!E37</f>
        <v>827.1</v>
      </c>
    </row>
    <row r="23" spans="1:8" ht="43.5" customHeight="1" x14ac:dyDescent="0.2">
      <c r="A23" s="160" t="s">
        <v>79</v>
      </c>
      <c r="B23" s="161" t="s">
        <v>80</v>
      </c>
      <c r="C23" s="163">
        <v>3930.3</v>
      </c>
      <c r="D23" s="162">
        <f>'пр.2 СД'!D36</f>
        <v>1051.9000000000001</v>
      </c>
      <c r="E23" s="162">
        <f>'пр.2 СД'!E36</f>
        <v>1051.9000000000001</v>
      </c>
    </row>
    <row r="24" spans="1:8" ht="30" customHeight="1" x14ac:dyDescent="0.2">
      <c r="A24" s="164" t="s">
        <v>81</v>
      </c>
      <c r="B24" s="165" t="s">
        <v>82</v>
      </c>
      <c r="C24" s="166">
        <f>'пр.2 СД'!C39</f>
        <v>3.5</v>
      </c>
      <c r="D24" s="166">
        <f>'пр.2 СД'!D39</f>
        <v>3.5</v>
      </c>
      <c r="E24" s="166">
        <f>'пр.2 СД'!E39</f>
        <v>3.5</v>
      </c>
    </row>
    <row r="25" spans="1:8" ht="39" customHeight="1" x14ac:dyDescent="0.2">
      <c r="A25" s="160" t="s">
        <v>83</v>
      </c>
      <c r="B25" s="161" t="s">
        <v>84</v>
      </c>
      <c r="C25" s="166">
        <f>'пр.2 СД'!C40</f>
        <v>214.8</v>
      </c>
      <c r="D25" s="166">
        <f>'пр.2 СД'!D40</f>
        <v>233.1</v>
      </c>
      <c r="E25" s="166">
        <f>'пр.2 СД'!E40</f>
        <v>240.8</v>
      </c>
    </row>
    <row r="26" spans="1:8" ht="25.5" x14ac:dyDescent="0.2">
      <c r="A26" s="167" t="s">
        <v>64</v>
      </c>
      <c r="B26" s="168" t="s">
        <v>65</v>
      </c>
      <c r="C26" s="214">
        <v>4981.1000000000004</v>
      </c>
      <c r="D26" s="169"/>
      <c r="E26" s="169"/>
    </row>
  </sheetData>
  <mergeCells count="16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C14:E14"/>
    <mergeCell ref="A14:A16"/>
    <mergeCell ref="B14:B16"/>
    <mergeCell ref="C15:C16"/>
    <mergeCell ref="D15:D16"/>
    <mergeCell ref="E15:E16"/>
    <mergeCell ref="A11:E13"/>
  </mergeCells>
  <pageMargins left="0.78740157480314998" right="0.39370078740157499" top="0.39370078740157499" bottom="0.23622047244094499" header="0.511811023622047" footer="0.31496062992126"/>
  <pageSetup paperSize="9" scale="8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13"/>
      <c r="B1" s="13"/>
      <c r="C1" s="13"/>
      <c r="D1" s="242" t="s">
        <v>85</v>
      </c>
      <c r="E1" s="242"/>
      <c r="F1" s="242"/>
      <c r="G1" s="242"/>
      <c r="H1" s="242"/>
      <c r="I1" s="69"/>
      <c r="J1" s="69"/>
    </row>
    <row r="2" spans="1:13" ht="15" x14ac:dyDescent="0.25">
      <c r="A2" s="13"/>
      <c r="B2" s="13"/>
      <c r="C2" s="13"/>
      <c r="D2" s="242" t="s">
        <v>67</v>
      </c>
      <c r="E2" s="242"/>
      <c r="F2" s="242"/>
      <c r="G2" s="242"/>
      <c r="H2" s="242"/>
      <c r="I2" s="69"/>
      <c r="J2" s="69"/>
    </row>
    <row r="3" spans="1:13" ht="15" x14ac:dyDescent="0.25">
      <c r="A3" s="13"/>
      <c r="B3" s="13"/>
      <c r="C3" s="13"/>
      <c r="D3" s="242" t="s">
        <v>68</v>
      </c>
      <c r="E3" s="242"/>
      <c r="F3" s="242"/>
      <c r="G3" s="242"/>
      <c r="H3" s="242"/>
      <c r="I3" s="69"/>
      <c r="J3" s="69"/>
    </row>
    <row r="4" spans="1:13" ht="15" x14ac:dyDescent="0.25">
      <c r="A4" s="13"/>
      <c r="B4" s="13"/>
      <c r="C4" s="13"/>
      <c r="D4" s="242" t="s">
        <v>69</v>
      </c>
      <c r="E4" s="242"/>
      <c r="F4" s="242"/>
      <c r="G4" s="242"/>
      <c r="H4" s="242"/>
      <c r="I4" s="69"/>
      <c r="J4" s="69"/>
    </row>
    <row r="5" spans="1:13" ht="15" x14ac:dyDescent="0.25">
      <c r="A5" s="13"/>
      <c r="B5" s="13"/>
      <c r="C5" s="13"/>
      <c r="D5" s="242" t="s">
        <v>70</v>
      </c>
      <c r="E5" s="242"/>
      <c r="F5" s="242"/>
      <c r="G5" s="242"/>
      <c r="H5" s="242"/>
      <c r="I5" s="69"/>
      <c r="J5" s="69"/>
    </row>
    <row r="6" spans="1:13" ht="15" x14ac:dyDescent="0.25">
      <c r="A6" s="13"/>
      <c r="B6" s="13"/>
      <c r="C6" s="13"/>
      <c r="D6" s="242" t="s">
        <v>4</v>
      </c>
      <c r="E6" s="242"/>
      <c r="F6" s="242"/>
      <c r="G6" s="242"/>
      <c r="H6" s="242"/>
      <c r="I6" s="69"/>
      <c r="J6" s="69"/>
    </row>
    <row r="7" spans="1:13" ht="15" x14ac:dyDescent="0.25">
      <c r="A7" s="15"/>
      <c r="B7" s="15"/>
      <c r="C7" s="15"/>
      <c r="D7" s="242"/>
      <c r="E7" s="242"/>
      <c r="F7" s="242"/>
      <c r="G7" s="242"/>
      <c r="H7" s="242"/>
      <c r="I7" s="69"/>
      <c r="J7" s="69"/>
    </row>
    <row r="8" spans="1:13" ht="15" x14ac:dyDescent="0.25">
      <c r="A8" s="16"/>
      <c r="B8" s="15"/>
      <c r="C8" s="15"/>
      <c r="D8" s="279"/>
      <c r="E8" s="279"/>
      <c r="F8" s="279"/>
      <c r="G8" s="279"/>
      <c r="H8" s="279"/>
      <c r="I8" s="69"/>
      <c r="J8" s="69"/>
    </row>
    <row r="9" spans="1:13" ht="30.75" customHeight="1" x14ac:dyDescent="0.25">
      <c r="A9" s="280"/>
      <c r="B9" s="280"/>
      <c r="C9" s="280"/>
      <c r="D9" s="280"/>
      <c r="E9" s="280"/>
      <c r="F9" s="280"/>
      <c r="G9" s="280"/>
      <c r="H9" s="280"/>
      <c r="I9" s="69"/>
      <c r="J9" s="69"/>
    </row>
    <row r="10" spans="1:13" ht="66.75" customHeight="1" x14ac:dyDescent="0.25">
      <c r="A10" s="280" t="s">
        <v>86</v>
      </c>
      <c r="B10" s="280"/>
      <c r="C10" s="280"/>
      <c r="D10" s="280"/>
      <c r="E10" s="280"/>
      <c r="F10" s="280"/>
      <c r="G10" s="280"/>
      <c r="H10" s="280"/>
      <c r="I10" s="70"/>
      <c r="J10" s="71"/>
      <c r="M10" s="72"/>
    </row>
    <row r="11" spans="1:13" s="1" customFormat="1" ht="26.25" customHeight="1" x14ac:dyDescent="0.2">
      <c r="A11" s="273" t="s">
        <v>87</v>
      </c>
      <c r="B11" s="276" t="s">
        <v>88</v>
      </c>
      <c r="C11" s="276" t="s">
        <v>89</v>
      </c>
      <c r="D11" s="276" t="s">
        <v>90</v>
      </c>
      <c r="E11" s="276" t="s">
        <v>91</v>
      </c>
      <c r="F11" s="265" t="s">
        <v>92</v>
      </c>
      <c r="G11" s="266"/>
      <c r="H11" s="267"/>
    </row>
    <row r="12" spans="1:13" s="2" customFormat="1" ht="12.75" customHeight="1" x14ac:dyDescent="0.2">
      <c r="A12" s="274"/>
      <c r="B12" s="277"/>
      <c r="C12" s="277"/>
      <c r="D12" s="277"/>
      <c r="E12" s="277"/>
      <c r="F12" s="268"/>
      <c r="G12" s="269"/>
      <c r="H12" s="270"/>
    </row>
    <row r="13" spans="1:13" s="2" customFormat="1" ht="24.75" customHeight="1" x14ac:dyDescent="0.2">
      <c r="A13" s="275"/>
      <c r="B13" s="278"/>
      <c r="C13" s="278"/>
      <c r="D13" s="278"/>
      <c r="E13" s="278"/>
      <c r="F13" s="17" t="s">
        <v>9</v>
      </c>
      <c r="G13" s="17" t="s">
        <v>10</v>
      </c>
      <c r="H13" s="18" t="s">
        <v>11</v>
      </c>
    </row>
    <row r="14" spans="1:13" s="3" customFormat="1" ht="19.5" customHeight="1" x14ac:dyDescent="0.25">
      <c r="A14" s="19" t="s">
        <v>93</v>
      </c>
      <c r="B14" s="20" t="s">
        <v>94</v>
      </c>
      <c r="C14" s="20" t="s">
        <v>95</v>
      </c>
      <c r="D14" s="21"/>
      <c r="E14" s="21"/>
      <c r="F14" s="22">
        <f>F15+F21+F34+F41+F43+F46</f>
        <v>12196.4</v>
      </c>
      <c r="G14" s="22">
        <f t="shared" ref="G14:L14" si="0">G15+G21+G34+G41+G43+G46</f>
        <v>8679.1</v>
      </c>
      <c r="H14" s="22">
        <f t="shared" si="0"/>
        <v>8117.8</v>
      </c>
      <c r="I14" s="73">
        <f t="shared" si="0"/>
        <v>0</v>
      </c>
      <c r="J14" s="73">
        <f t="shared" si="0"/>
        <v>0</v>
      </c>
      <c r="K14" s="73">
        <f t="shared" si="0"/>
        <v>0</v>
      </c>
      <c r="L14" s="73">
        <f t="shared" si="0"/>
        <v>0</v>
      </c>
    </row>
    <row r="15" spans="1:13" s="3" customFormat="1" ht="45.75" customHeight="1" x14ac:dyDescent="0.25">
      <c r="A15" s="23" t="s">
        <v>96</v>
      </c>
      <c r="B15" s="24" t="s">
        <v>94</v>
      </c>
      <c r="C15" s="24" t="s">
        <v>97</v>
      </c>
      <c r="D15" s="25"/>
      <c r="E15" s="25"/>
      <c r="F15" s="26">
        <f>F16</f>
        <v>149</v>
      </c>
      <c r="G15" s="26">
        <f t="shared" ref="G15:L15" si="1">G16</f>
        <v>20</v>
      </c>
      <c r="H15" s="26">
        <f t="shared" si="1"/>
        <v>20</v>
      </c>
      <c r="I15" s="26">
        <f t="shared" si="1"/>
        <v>0</v>
      </c>
      <c r="J15" s="26">
        <f t="shared" si="1"/>
        <v>0</v>
      </c>
      <c r="K15" s="26">
        <f t="shared" si="1"/>
        <v>0</v>
      </c>
      <c r="L15" s="26">
        <f t="shared" si="1"/>
        <v>0</v>
      </c>
    </row>
    <row r="16" spans="1:13" s="4" customFormat="1" ht="49.5" customHeight="1" x14ac:dyDescent="0.2">
      <c r="A16" s="27" t="s">
        <v>98</v>
      </c>
      <c r="B16" s="28" t="s">
        <v>94</v>
      </c>
      <c r="C16" s="28" t="s">
        <v>97</v>
      </c>
      <c r="D16" s="29" t="s">
        <v>99</v>
      </c>
      <c r="E16" s="29"/>
      <c r="F16" s="30">
        <f t="shared" ref="F16:H19" si="2">F17</f>
        <v>149</v>
      </c>
      <c r="G16" s="30">
        <f t="shared" si="2"/>
        <v>20</v>
      </c>
      <c r="H16" s="30">
        <f t="shared" si="2"/>
        <v>20</v>
      </c>
    </row>
    <row r="17" spans="1:12" s="4" customFormat="1" ht="27" customHeight="1" x14ac:dyDescent="0.2">
      <c r="A17" s="31" t="s">
        <v>100</v>
      </c>
      <c r="B17" s="32" t="s">
        <v>94</v>
      </c>
      <c r="C17" s="32" t="s">
        <v>97</v>
      </c>
      <c r="D17" s="33" t="s">
        <v>101</v>
      </c>
      <c r="E17" s="33"/>
      <c r="F17" s="34">
        <f t="shared" si="2"/>
        <v>149</v>
      </c>
      <c r="G17" s="34">
        <f t="shared" si="2"/>
        <v>20</v>
      </c>
      <c r="H17" s="34">
        <f>H18</f>
        <v>20</v>
      </c>
    </row>
    <row r="18" spans="1:12" ht="14.25" customHeight="1" x14ac:dyDescent="0.2">
      <c r="A18" s="35" t="s">
        <v>102</v>
      </c>
      <c r="B18" s="32" t="s">
        <v>94</v>
      </c>
      <c r="C18" s="32" t="s">
        <v>97</v>
      </c>
      <c r="D18" s="33" t="s">
        <v>103</v>
      </c>
      <c r="E18" s="33"/>
      <c r="F18" s="34">
        <f t="shared" si="2"/>
        <v>149</v>
      </c>
      <c r="G18" s="34">
        <f t="shared" si="2"/>
        <v>20</v>
      </c>
      <c r="H18" s="34">
        <f>H19</f>
        <v>20</v>
      </c>
    </row>
    <row r="19" spans="1:12" ht="14.25" customHeight="1" x14ac:dyDescent="0.2">
      <c r="A19" s="36" t="s">
        <v>104</v>
      </c>
      <c r="B19" s="32" t="s">
        <v>94</v>
      </c>
      <c r="C19" s="32" t="s">
        <v>97</v>
      </c>
      <c r="D19" s="37" t="s">
        <v>105</v>
      </c>
      <c r="E19" s="37"/>
      <c r="F19" s="34">
        <f t="shared" si="2"/>
        <v>149</v>
      </c>
      <c r="G19" s="34">
        <f>G20</f>
        <v>20</v>
      </c>
      <c r="H19" s="34">
        <f>H20</f>
        <v>20</v>
      </c>
      <c r="K19" s="11">
        <v>27</v>
      </c>
    </row>
    <row r="20" spans="1:12" s="5" customFormat="1" ht="30" customHeight="1" x14ac:dyDescent="0.2">
      <c r="A20" s="38" t="s">
        <v>106</v>
      </c>
      <c r="B20" s="32" t="s">
        <v>94</v>
      </c>
      <c r="C20" s="32" t="s">
        <v>97</v>
      </c>
      <c r="D20" s="37" t="s">
        <v>105</v>
      </c>
      <c r="E20" s="37">
        <v>200</v>
      </c>
      <c r="F20" s="39">
        <v>149</v>
      </c>
      <c r="G20" s="39">
        <v>20</v>
      </c>
      <c r="H20" s="40">
        <v>20</v>
      </c>
    </row>
    <row r="21" spans="1:12" ht="68.25" customHeight="1" x14ac:dyDescent="0.2">
      <c r="A21" s="41" t="s">
        <v>107</v>
      </c>
      <c r="B21" s="24" t="s">
        <v>94</v>
      </c>
      <c r="C21" s="24" t="s">
        <v>108</v>
      </c>
      <c r="D21" s="42"/>
      <c r="E21" s="42"/>
      <c r="F21" s="26">
        <f>F22</f>
        <v>11672</v>
      </c>
      <c r="G21" s="26">
        <f>G22</f>
        <v>8361.2999999999993</v>
      </c>
      <c r="H21" s="26">
        <f>H22</f>
        <v>7800</v>
      </c>
    </row>
    <row r="22" spans="1:12" ht="38.25" x14ac:dyDescent="0.2">
      <c r="A22" s="27" t="s">
        <v>98</v>
      </c>
      <c r="B22" s="28" t="s">
        <v>94</v>
      </c>
      <c r="C22" s="28" t="s">
        <v>108</v>
      </c>
      <c r="D22" s="29" t="s">
        <v>99</v>
      </c>
      <c r="E22" s="29"/>
      <c r="F22" s="30">
        <f>F23+F27</f>
        <v>11672</v>
      </c>
      <c r="G22" s="30">
        <f t="shared" ref="G22:H22" si="3">G23+G27</f>
        <v>8361.2999999999993</v>
      </c>
      <c r="H22" s="30">
        <f t="shared" si="3"/>
        <v>7800</v>
      </c>
    </row>
    <row r="23" spans="1:12" ht="38.25" x14ac:dyDescent="0.2">
      <c r="A23" s="31" t="s">
        <v>109</v>
      </c>
      <c r="B23" s="28" t="s">
        <v>94</v>
      </c>
      <c r="C23" s="28" t="s">
        <v>108</v>
      </c>
      <c r="D23" s="43" t="s">
        <v>110</v>
      </c>
      <c r="E23" s="43"/>
      <c r="F23" s="30">
        <f>F24</f>
        <v>3100</v>
      </c>
      <c r="G23" s="30">
        <f>G24</f>
        <v>2500</v>
      </c>
      <c r="H23" s="30">
        <f>H24</f>
        <v>2000</v>
      </c>
    </row>
    <row r="24" spans="1:12" x14ac:dyDescent="0.2">
      <c r="A24" s="35" t="s">
        <v>102</v>
      </c>
      <c r="B24" s="32" t="s">
        <v>94</v>
      </c>
      <c r="C24" s="32" t="s">
        <v>108</v>
      </c>
      <c r="D24" s="33" t="s">
        <v>111</v>
      </c>
      <c r="E24" s="33"/>
      <c r="F24" s="34">
        <f>F25</f>
        <v>3100</v>
      </c>
      <c r="G24" s="34">
        <f t="shared" ref="G24:H24" si="4">G25</f>
        <v>2500</v>
      </c>
      <c r="H24" s="34">
        <f t="shared" si="4"/>
        <v>2000</v>
      </c>
    </row>
    <row r="25" spans="1:12" ht="17.25" customHeight="1" x14ac:dyDescent="0.2">
      <c r="A25" s="36" t="s">
        <v>104</v>
      </c>
      <c r="B25" s="32" t="s">
        <v>94</v>
      </c>
      <c r="C25" s="32" t="s">
        <v>108</v>
      </c>
      <c r="D25" s="33" t="s">
        <v>112</v>
      </c>
      <c r="E25" s="33"/>
      <c r="F25" s="34">
        <f>F26</f>
        <v>3100</v>
      </c>
      <c r="G25" s="34">
        <f>G26</f>
        <v>2500</v>
      </c>
      <c r="H25" s="34">
        <f>H26</f>
        <v>2000</v>
      </c>
    </row>
    <row r="26" spans="1:12" ht="53.25" customHeight="1" x14ac:dyDescent="0.2">
      <c r="A26" s="38" t="s">
        <v>113</v>
      </c>
      <c r="B26" s="32" t="s">
        <v>94</v>
      </c>
      <c r="C26" s="32" t="s">
        <v>108</v>
      </c>
      <c r="D26" s="37" t="s">
        <v>112</v>
      </c>
      <c r="E26" s="37">
        <v>100</v>
      </c>
      <c r="F26" s="34">
        <v>3100</v>
      </c>
      <c r="G26" s="34">
        <v>2500</v>
      </c>
      <c r="H26" s="34">
        <v>2000</v>
      </c>
    </row>
    <row r="27" spans="1:12" ht="24.75" customHeight="1" x14ac:dyDescent="0.2">
      <c r="A27" s="31" t="s">
        <v>100</v>
      </c>
      <c r="B27" s="28" t="s">
        <v>94</v>
      </c>
      <c r="C27" s="28" t="s">
        <v>108</v>
      </c>
      <c r="D27" s="43" t="s">
        <v>101</v>
      </c>
      <c r="E27" s="43"/>
      <c r="F27" s="30">
        <f>F28</f>
        <v>8572</v>
      </c>
      <c r="G27" s="30">
        <f>G28</f>
        <v>5861.3</v>
      </c>
      <c r="H27" s="30">
        <f>H28</f>
        <v>5800</v>
      </c>
    </row>
    <row r="28" spans="1:12" x14ac:dyDescent="0.2">
      <c r="A28" s="35" t="s">
        <v>102</v>
      </c>
      <c r="B28" s="32" t="s">
        <v>94</v>
      </c>
      <c r="C28" s="32" t="s">
        <v>108</v>
      </c>
      <c r="D28" s="33" t="s">
        <v>103</v>
      </c>
      <c r="E28" s="33"/>
      <c r="F28" s="34">
        <f>F29</f>
        <v>8572</v>
      </c>
      <c r="G28" s="34">
        <f t="shared" ref="G28:H28" si="5">G29</f>
        <v>5861.3</v>
      </c>
      <c r="H28" s="34">
        <f t="shared" si="5"/>
        <v>5800</v>
      </c>
      <c r="I28" s="34">
        <f t="shared" ref="I28:L28" si="6">I29+I31</f>
        <v>0</v>
      </c>
      <c r="J28" s="34">
        <f t="shared" si="6"/>
        <v>0</v>
      </c>
      <c r="K28" s="34">
        <f t="shared" si="6"/>
        <v>0</v>
      </c>
      <c r="L28" s="34">
        <f t="shared" si="6"/>
        <v>0</v>
      </c>
    </row>
    <row r="29" spans="1:12" x14ac:dyDescent="0.2">
      <c r="A29" s="36" t="s">
        <v>104</v>
      </c>
      <c r="B29" s="32" t="s">
        <v>94</v>
      </c>
      <c r="C29" s="32" t="s">
        <v>108</v>
      </c>
      <c r="D29" s="37" t="s">
        <v>105</v>
      </c>
      <c r="E29" s="37"/>
      <c r="F29" s="34">
        <f>F32+F30</f>
        <v>8572</v>
      </c>
      <c r="G29" s="34">
        <f>G30</f>
        <v>5861.3</v>
      </c>
      <c r="H29" s="34">
        <f>H30</f>
        <v>5800</v>
      </c>
    </row>
    <row r="30" spans="1:12" ht="53.25" customHeight="1" x14ac:dyDescent="0.2">
      <c r="A30" s="38" t="s">
        <v>113</v>
      </c>
      <c r="B30" s="32" t="s">
        <v>94</v>
      </c>
      <c r="C30" s="32" t="s">
        <v>108</v>
      </c>
      <c r="D30" s="37" t="s">
        <v>105</v>
      </c>
      <c r="E30" s="37">
        <v>100</v>
      </c>
      <c r="F30" s="34">
        <v>7000</v>
      </c>
      <c r="G30" s="34">
        <f>G31+G32</f>
        <v>5861.3</v>
      </c>
      <c r="H30" s="34">
        <f>H31+H32</f>
        <v>5800</v>
      </c>
    </row>
    <row r="31" spans="1:12" ht="15.75" customHeight="1" x14ac:dyDescent="0.2">
      <c r="A31" s="36" t="s">
        <v>104</v>
      </c>
      <c r="B31" s="32" t="s">
        <v>94</v>
      </c>
      <c r="C31" s="32" t="s">
        <v>108</v>
      </c>
      <c r="D31" s="37" t="s">
        <v>105</v>
      </c>
      <c r="E31" s="37"/>
      <c r="F31" s="34">
        <f>F32</f>
        <v>1572</v>
      </c>
      <c r="G31" s="34">
        <v>4861.3</v>
      </c>
      <c r="H31" s="34">
        <v>4800</v>
      </c>
    </row>
    <row r="32" spans="1:12" ht="25.5" x14ac:dyDescent="0.2">
      <c r="A32" s="38" t="s">
        <v>106</v>
      </c>
      <c r="B32" s="32" t="s">
        <v>94</v>
      </c>
      <c r="C32" s="32" t="s">
        <v>108</v>
      </c>
      <c r="D32" s="37" t="s">
        <v>105</v>
      </c>
      <c r="E32" s="37">
        <v>200</v>
      </c>
      <c r="F32" s="34">
        <v>1572</v>
      </c>
      <c r="G32" s="34">
        <v>1000</v>
      </c>
      <c r="H32" s="34">
        <v>1000</v>
      </c>
    </row>
    <row r="33" spans="1:12" s="4" customFormat="1" ht="45.75" customHeight="1" x14ac:dyDescent="0.2">
      <c r="A33" s="23" t="s">
        <v>114</v>
      </c>
      <c r="B33" s="28" t="s">
        <v>94</v>
      </c>
      <c r="C33" s="28" t="s">
        <v>115</v>
      </c>
      <c r="D33" s="44"/>
      <c r="E33" s="44"/>
      <c r="F33" s="26">
        <f t="shared" ref="F33:G35" si="7">F34</f>
        <v>269.3</v>
      </c>
      <c r="G33" s="26">
        <f t="shared" si="7"/>
        <v>269.3</v>
      </c>
      <c r="H33" s="26">
        <f>H34</f>
        <v>269.3</v>
      </c>
    </row>
    <row r="34" spans="1:12" s="4" customFormat="1" ht="39" customHeight="1" x14ac:dyDescent="0.2">
      <c r="A34" s="45" t="s">
        <v>98</v>
      </c>
      <c r="B34" s="28" t="s">
        <v>94</v>
      </c>
      <c r="C34" s="28" t="s">
        <v>115</v>
      </c>
      <c r="D34" s="29" t="s">
        <v>99</v>
      </c>
      <c r="E34" s="29"/>
      <c r="F34" s="30">
        <f t="shared" si="7"/>
        <v>269.3</v>
      </c>
      <c r="G34" s="30">
        <f t="shared" si="7"/>
        <v>269.3</v>
      </c>
      <c r="H34" s="30">
        <f>H35</f>
        <v>269.3</v>
      </c>
    </row>
    <row r="35" spans="1:12" ht="15.75" customHeight="1" x14ac:dyDescent="0.2">
      <c r="A35" s="46" t="s">
        <v>116</v>
      </c>
      <c r="B35" s="32" t="s">
        <v>94</v>
      </c>
      <c r="C35" s="32" t="s">
        <v>115</v>
      </c>
      <c r="D35" s="33" t="s">
        <v>101</v>
      </c>
      <c r="E35" s="33"/>
      <c r="F35" s="34">
        <f t="shared" si="7"/>
        <v>269.3</v>
      </c>
      <c r="G35" s="34">
        <f t="shared" si="7"/>
        <v>269.3</v>
      </c>
      <c r="H35" s="34">
        <f>H36</f>
        <v>269.3</v>
      </c>
    </row>
    <row r="36" spans="1:12" ht="18" customHeight="1" x14ac:dyDescent="0.2">
      <c r="A36" s="45" t="s">
        <v>102</v>
      </c>
      <c r="B36" s="32" t="s">
        <v>94</v>
      </c>
      <c r="C36" s="32" t="s">
        <v>115</v>
      </c>
      <c r="D36" s="33" t="s">
        <v>103</v>
      </c>
      <c r="E36" s="33"/>
      <c r="F36" s="34">
        <f>F37+F39</f>
        <v>269.3</v>
      </c>
      <c r="G36" s="34">
        <f t="shared" ref="G36:H36" si="8">G37+G39</f>
        <v>269.3</v>
      </c>
      <c r="H36" s="34">
        <f t="shared" si="8"/>
        <v>269.3</v>
      </c>
    </row>
    <row r="37" spans="1:12" ht="37.5" customHeight="1" x14ac:dyDescent="0.2">
      <c r="A37" s="36" t="s">
        <v>117</v>
      </c>
      <c r="B37" s="32" t="s">
        <v>94</v>
      </c>
      <c r="C37" s="32" t="s">
        <v>115</v>
      </c>
      <c r="D37" s="37" t="s">
        <v>118</v>
      </c>
      <c r="E37" s="37"/>
      <c r="F37" s="34">
        <f>F38</f>
        <v>232.5</v>
      </c>
      <c r="G37" s="34">
        <v>232.5</v>
      </c>
      <c r="H37" s="34">
        <v>232.5</v>
      </c>
    </row>
    <row r="38" spans="1:12" ht="17.25" customHeight="1" x14ac:dyDescent="0.2">
      <c r="A38" s="36" t="s">
        <v>119</v>
      </c>
      <c r="B38" s="32" t="s">
        <v>94</v>
      </c>
      <c r="C38" s="32" t="s">
        <v>115</v>
      </c>
      <c r="D38" s="37" t="s">
        <v>118</v>
      </c>
      <c r="E38" s="37">
        <v>500</v>
      </c>
      <c r="F38" s="34">
        <v>232.5</v>
      </c>
      <c r="G38" s="34">
        <v>36.799999999999997</v>
      </c>
      <c r="H38" s="34">
        <v>36.799999999999997</v>
      </c>
    </row>
    <row r="39" spans="1:12" ht="43.5" customHeight="1" x14ac:dyDescent="0.2">
      <c r="A39" s="38" t="s">
        <v>120</v>
      </c>
      <c r="B39" s="47" t="s">
        <v>94</v>
      </c>
      <c r="C39" s="47" t="s">
        <v>115</v>
      </c>
      <c r="D39" s="48" t="s">
        <v>121</v>
      </c>
      <c r="E39" s="49"/>
      <c r="F39" s="34">
        <f>F40</f>
        <v>36.799999999999997</v>
      </c>
      <c r="G39" s="34">
        <f t="shared" ref="G39:H39" si="9">G40</f>
        <v>36.799999999999997</v>
      </c>
      <c r="H39" s="34">
        <f t="shared" si="9"/>
        <v>36.799999999999997</v>
      </c>
    </row>
    <row r="40" spans="1:12" ht="18" customHeight="1" x14ac:dyDescent="0.2">
      <c r="A40" s="36" t="s">
        <v>119</v>
      </c>
      <c r="B40" s="47" t="s">
        <v>94</v>
      </c>
      <c r="C40" s="47" t="s">
        <v>115</v>
      </c>
      <c r="D40" s="48" t="s">
        <v>121</v>
      </c>
      <c r="E40" s="50" t="s">
        <v>122</v>
      </c>
      <c r="F40" s="34">
        <v>36.799999999999997</v>
      </c>
      <c r="G40" s="34">
        <v>36.799999999999997</v>
      </c>
      <c r="H40" s="34">
        <v>36.799999999999997</v>
      </c>
    </row>
    <row r="41" spans="1:12" ht="24.75" customHeight="1" x14ac:dyDescent="0.2">
      <c r="A41" s="51" t="s">
        <v>123</v>
      </c>
      <c r="B41" s="47" t="s">
        <v>94</v>
      </c>
      <c r="C41" s="47" t="s">
        <v>124</v>
      </c>
      <c r="D41" s="43" t="s">
        <v>125</v>
      </c>
      <c r="E41" s="50"/>
      <c r="F41" s="30">
        <f>F42</f>
        <v>0</v>
      </c>
      <c r="G41" s="30">
        <f t="shared" ref="G41:H41" si="10">G42</f>
        <v>0</v>
      </c>
      <c r="H41" s="30">
        <f t="shared" si="10"/>
        <v>0</v>
      </c>
    </row>
    <row r="42" spans="1:12" ht="26.25" customHeight="1" x14ac:dyDescent="0.2">
      <c r="A42" s="52" t="s">
        <v>126</v>
      </c>
      <c r="B42" s="47" t="s">
        <v>94</v>
      </c>
      <c r="C42" s="47" t="s">
        <v>124</v>
      </c>
      <c r="D42" s="53" t="s">
        <v>127</v>
      </c>
      <c r="E42" s="50" t="s">
        <v>128</v>
      </c>
      <c r="F42" s="34"/>
      <c r="G42" s="34">
        <v>0</v>
      </c>
      <c r="H42" s="34">
        <v>0</v>
      </c>
    </row>
    <row r="43" spans="1:12" ht="23.25" customHeight="1" x14ac:dyDescent="0.2">
      <c r="A43" s="31" t="s">
        <v>102</v>
      </c>
      <c r="B43" s="32" t="s">
        <v>94</v>
      </c>
      <c r="C43" s="32" t="s">
        <v>129</v>
      </c>
      <c r="D43" s="43" t="s">
        <v>125</v>
      </c>
      <c r="E43" s="37"/>
      <c r="F43" s="30">
        <f>F44</f>
        <v>10</v>
      </c>
      <c r="G43" s="30">
        <f t="shared" ref="G43:H43" si="11">G44</f>
        <v>5</v>
      </c>
      <c r="H43" s="30">
        <f t="shared" si="11"/>
        <v>5</v>
      </c>
    </row>
    <row r="44" spans="1:12" ht="25.5" customHeight="1" x14ac:dyDescent="0.2">
      <c r="A44" s="38" t="s">
        <v>130</v>
      </c>
      <c r="B44" s="32"/>
      <c r="C44" s="32"/>
      <c r="D44" s="37" t="s">
        <v>131</v>
      </c>
      <c r="E44" s="37"/>
      <c r="F44" s="34">
        <f>F45</f>
        <v>10</v>
      </c>
      <c r="G44" s="34">
        <f t="shared" ref="G44:L44" si="12">G45</f>
        <v>5</v>
      </c>
      <c r="H44" s="34">
        <f t="shared" si="12"/>
        <v>5</v>
      </c>
      <c r="I44" s="34">
        <f t="shared" si="12"/>
        <v>0</v>
      </c>
      <c r="J44" s="34">
        <f t="shared" si="12"/>
        <v>0</v>
      </c>
      <c r="K44" s="34">
        <f t="shared" si="12"/>
        <v>0</v>
      </c>
      <c r="L44" s="34">
        <f t="shared" si="12"/>
        <v>0</v>
      </c>
    </row>
    <row r="45" spans="1:12" ht="25.5" customHeight="1" x14ac:dyDescent="0.2">
      <c r="A45" s="38" t="s">
        <v>130</v>
      </c>
      <c r="B45" s="32" t="s">
        <v>94</v>
      </c>
      <c r="C45" s="32" t="s">
        <v>129</v>
      </c>
      <c r="D45" s="37" t="s">
        <v>131</v>
      </c>
      <c r="E45" s="37"/>
      <c r="F45" s="34">
        <v>10</v>
      </c>
      <c r="G45" s="34">
        <v>5</v>
      </c>
      <c r="H45" s="34">
        <v>5</v>
      </c>
    </row>
    <row r="46" spans="1:12" s="3" customFormat="1" ht="18.75" customHeight="1" x14ac:dyDescent="0.25">
      <c r="A46" s="54" t="s">
        <v>132</v>
      </c>
      <c r="B46" s="28" t="s">
        <v>94</v>
      </c>
      <c r="C46" s="28" t="s">
        <v>133</v>
      </c>
      <c r="D46" s="37"/>
      <c r="E46" s="37"/>
      <c r="F46" s="30">
        <f>F47+F52</f>
        <v>96.1</v>
      </c>
      <c r="G46" s="30">
        <f t="shared" ref="G46:H46" si="13">G47+G52</f>
        <v>23.5</v>
      </c>
      <c r="H46" s="30">
        <f t="shared" si="13"/>
        <v>23.5</v>
      </c>
    </row>
    <row r="47" spans="1:12" s="3" customFormat="1" ht="32.25" customHeight="1" x14ac:dyDescent="0.25">
      <c r="A47" s="55" t="s">
        <v>100</v>
      </c>
      <c r="B47" s="28" t="s">
        <v>94</v>
      </c>
      <c r="C47" s="28" t="s">
        <v>133</v>
      </c>
      <c r="D47" s="56" t="s">
        <v>101</v>
      </c>
      <c r="E47" s="37"/>
      <c r="F47" s="30">
        <f>F48</f>
        <v>3.5</v>
      </c>
      <c r="G47" s="30">
        <f t="shared" ref="G47:H47" si="14">G48</f>
        <v>3.5</v>
      </c>
      <c r="H47" s="30">
        <f t="shared" si="14"/>
        <v>3.5</v>
      </c>
    </row>
    <row r="48" spans="1:12" s="3" customFormat="1" ht="29.25" customHeight="1" x14ac:dyDescent="0.25">
      <c r="A48" s="57" t="s">
        <v>116</v>
      </c>
      <c r="B48" s="28" t="s">
        <v>94</v>
      </c>
      <c r="C48" s="28" t="s">
        <v>133</v>
      </c>
      <c r="D48" s="56" t="s">
        <v>101</v>
      </c>
      <c r="E48" s="37"/>
      <c r="F48" s="30">
        <f>F49</f>
        <v>3.5</v>
      </c>
      <c r="G48" s="30">
        <f t="shared" ref="G48:H48" si="15">G49</f>
        <v>3.5</v>
      </c>
      <c r="H48" s="30">
        <f t="shared" si="15"/>
        <v>3.5</v>
      </c>
    </row>
    <row r="49" spans="1:18" s="3" customFormat="1" ht="18.75" customHeight="1" x14ac:dyDescent="0.25">
      <c r="A49" s="55" t="s">
        <v>102</v>
      </c>
      <c r="B49" s="28" t="s">
        <v>94</v>
      </c>
      <c r="C49" s="28" t="s">
        <v>133</v>
      </c>
      <c r="D49" s="56" t="s">
        <v>103</v>
      </c>
      <c r="E49" s="37"/>
      <c r="F49" s="30">
        <f>F50</f>
        <v>3.5</v>
      </c>
      <c r="G49" s="30">
        <f t="shared" ref="G49:H49" si="16">G50</f>
        <v>3.5</v>
      </c>
      <c r="H49" s="30">
        <f t="shared" si="16"/>
        <v>3.5</v>
      </c>
    </row>
    <row r="50" spans="1:18" s="3" customFormat="1" ht="78.75" customHeight="1" x14ac:dyDescent="0.25">
      <c r="A50" s="58" t="s">
        <v>134</v>
      </c>
      <c r="B50" s="28" t="s">
        <v>94</v>
      </c>
      <c r="C50" s="28" t="s">
        <v>133</v>
      </c>
      <c r="D50" s="56" t="s">
        <v>135</v>
      </c>
      <c r="E50" s="37"/>
      <c r="F50" s="30">
        <f>F51</f>
        <v>3.5</v>
      </c>
      <c r="G50" s="30">
        <f t="shared" ref="G50:H50" si="17">G51</f>
        <v>3.5</v>
      </c>
      <c r="H50" s="30">
        <f t="shared" si="17"/>
        <v>3.5</v>
      </c>
    </row>
    <row r="51" spans="1:18" s="3" customFormat="1" ht="40.5" customHeight="1" x14ac:dyDescent="0.25">
      <c r="A51" s="59" t="s">
        <v>136</v>
      </c>
      <c r="B51" s="28" t="s">
        <v>94</v>
      </c>
      <c r="C51" s="28" t="s">
        <v>133</v>
      </c>
      <c r="D51" s="56" t="s">
        <v>135</v>
      </c>
      <c r="E51" s="37">
        <v>200</v>
      </c>
      <c r="F51" s="30">
        <v>3.5</v>
      </c>
      <c r="G51" s="30">
        <v>3.5</v>
      </c>
      <c r="H51" s="30">
        <v>3.5</v>
      </c>
    </row>
    <row r="52" spans="1:18" s="4" customFormat="1" ht="36" customHeight="1" x14ac:dyDescent="0.2">
      <c r="A52" s="60" t="s">
        <v>137</v>
      </c>
      <c r="B52" s="28" t="s">
        <v>94</v>
      </c>
      <c r="C52" s="28" t="s">
        <v>133</v>
      </c>
      <c r="D52" s="29" t="s">
        <v>138</v>
      </c>
      <c r="E52" s="29"/>
      <c r="F52" s="61">
        <f t="shared" ref="F52:H54" si="18">F53</f>
        <v>92.6</v>
      </c>
      <c r="G52" s="61">
        <f t="shared" si="18"/>
        <v>20</v>
      </c>
      <c r="H52" s="61">
        <f t="shared" si="18"/>
        <v>20</v>
      </c>
    </row>
    <row r="53" spans="1:18" s="4" customFormat="1" ht="16.5" customHeight="1" x14ac:dyDescent="0.2">
      <c r="A53" s="62" t="s">
        <v>102</v>
      </c>
      <c r="B53" s="32" t="s">
        <v>94</v>
      </c>
      <c r="C53" s="32" t="s">
        <v>133</v>
      </c>
      <c r="D53" s="37" t="s">
        <v>125</v>
      </c>
      <c r="E53" s="37"/>
      <c r="F53" s="63">
        <f>F54</f>
        <v>92.6</v>
      </c>
      <c r="G53" s="63">
        <f t="shared" si="18"/>
        <v>20</v>
      </c>
      <c r="H53" s="63">
        <f t="shared" si="18"/>
        <v>20</v>
      </c>
    </row>
    <row r="54" spans="1:18" s="4" customFormat="1" x14ac:dyDescent="0.2">
      <c r="A54" s="62" t="s">
        <v>102</v>
      </c>
      <c r="B54" s="32" t="s">
        <v>94</v>
      </c>
      <c r="C54" s="32" t="s">
        <v>133</v>
      </c>
      <c r="D54" s="37" t="s">
        <v>139</v>
      </c>
      <c r="E54" s="37"/>
      <c r="F54" s="63">
        <f>F55</f>
        <v>92.6</v>
      </c>
      <c r="G54" s="63">
        <f t="shared" si="18"/>
        <v>20</v>
      </c>
      <c r="H54" s="63">
        <f t="shared" si="18"/>
        <v>20</v>
      </c>
      <c r="I54" s="4">
        <v>22</v>
      </c>
    </row>
    <row r="55" spans="1:18" s="4" customFormat="1" ht="51.75" customHeight="1" x14ac:dyDescent="0.2">
      <c r="A55" s="36" t="s">
        <v>140</v>
      </c>
      <c r="B55" s="32" t="s">
        <v>94</v>
      </c>
      <c r="C55" s="32" t="s">
        <v>133</v>
      </c>
      <c r="D55" s="37" t="s">
        <v>141</v>
      </c>
      <c r="E55" s="37"/>
      <c r="F55" s="63">
        <f>F56</f>
        <v>92.6</v>
      </c>
      <c r="G55" s="63">
        <f t="shared" ref="G55:H55" si="19">G56</f>
        <v>20</v>
      </c>
      <c r="H55" s="63">
        <f t="shared" si="19"/>
        <v>20</v>
      </c>
    </row>
    <row r="56" spans="1:18" s="4" customFormat="1" ht="25.5" x14ac:dyDescent="0.2">
      <c r="A56" s="38" t="s">
        <v>106</v>
      </c>
      <c r="B56" s="32" t="s">
        <v>94</v>
      </c>
      <c r="C56" s="32" t="s">
        <v>133</v>
      </c>
      <c r="D56" s="37" t="s">
        <v>141</v>
      </c>
      <c r="E56" s="37">
        <v>200</v>
      </c>
      <c r="F56" s="37">
        <v>92.6</v>
      </c>
      <c r="G56" s="37">
        <v>20</v>
      </c>
      <c r="H56" s="63">
        <v>20</v>
      </c>
    </row>
    <row r="57" spans="1:18" ht="21.75" customHeight="1" x14ac:dyDescent="0.2">
      <c r="A57" s="64" t="s">
        <v>142</v>
      </c>
      <c r="B57" s="65" t="s">
        <v>143</v>
      </c>
      <c r="C57" s="65" t="s">
        <v>95</v>
      </c>
      <c r="D57" s="66"/>
      <c r="E57" s="66"/>
      <c r="F57" s="67">
        <f>F58</f>
        <v>0</v>
      </c>
      <c r="G57" s="67">
        <f t="shared" ref="G57:H57" si="20">G58</f>
        <v>0</v>
      </c>
      <c r="H57" s="67">
        <f t="shared" si="20"/>
        <v>0</v>
      </c>
      <c r="M57" s="74"/>
      <c r="N57" s="75"/>
      <c r="O57" s="75"/>
      <c r="P57" s="75"/>
      <c r="Q57" s="75"/>
      <c r="R57" s="75"/>
    </row>
    <row r="58" spans="1:18" s="6" customFormat="1" ht="24" customHeight="1" x14ac:dyDescent="0.2">
      <c r="A58" s="68" t="s">
        <v>144</v>
      </c>
      <c r="B58" s="28" t="s">
        <v>143</v>
      </c>
      <c r="C58" s="28" t="s">
        <v>97</v>
      </c>
      <c r="D58" s="29"/>
      <c r="E58" s="29"/>
      <c r="F58" s="30">
        <f>F59</f>
        <v>0</v>
      </c>
      <c r="G58" s="30">
        <f t="shared" ref="G58:H58" si="21">G59</f>
        <v>0</v>
      </c>
      <c r="H58" s="30">
        <f t="shared" si="21"/>
        <v>0</v>
      </c>
    </row>
    <row r="59" spans="1:18" ht="35.25" customHeight="1" x14ac:dyDescent="0.2">
      <c r="A59" s="60" t="s">
        <v>137</v>
      </c>
      <c r="B59" s="28" t="s">
        <v>143</v>
      </c>
      <c r="C59" s="28" t="s">
        <v>97</v>
      </c>
      <c r="D59" s="29" t="s">
        <v>138</v>
      </c>
      <c r="E59" s="29"/>
      <c r="F59" s="30">
        <f t="shared" ref="F59:H62" si="22">F60</f>
        <v>0</v>
      </c>
      <c r="G59" s="30">
        <f t="shared" si="22"/>
        <v>0</v>
      </c>
      <c r="H59" s="30">
        <f t="shared" si="22"/>
        <v>0</v>
      </c>
    </row>
    <row r="60" spans="1:18" ht="18" customHeight="1" x14ac:dyDescent="0.2">
      <c r="A60" s="62" t="s">
        <v>102</v>
      </c>
      <c r="B60" s="32" t="s">
        <v>143</v>
      </c>
      <c r="C60" s="32" t="s">
        <v>97</v>
      </c>
      <c r="D60" s="37" t="s">
        <v>125</v>
      </c>
      <c r="E60" s="37"/>
      <c r="F60" s="34">
        <f t="shared" si="22"/>
        <v>0</v>
      </c>
      <c r="G60" s="34">
        <f t="shared" si="22"/>
        <v>0</v>
      </c>
      <c r="H60" s="34">
        <f t="shared" si="22"/>
        <v>0</v>
      </c>
    </row>
    <row r="61" spans="1:18" x14ac:dyDescent="0.2">
      <c r="A61" s="62" t="s">
        <v>102</v>
      </c>
      <c r="B61" s="32" t="s">
        <v>143</v>
      </c>
      <c r="C61" s="32" t="s">
        <v>97</v>
      </c>
      <c r="D61" s="37" t="s">
        <v>139</v>
      </c>
      <c r="E61" s="37"/>
      <c r="F61" s="34">
        <f>F62</f>
        <v>0</v>
      </c>
      <c r="G61" s="34">
        <f t="shared" si="22"/>
        <v>0</v>
      </c>
      <c r="H61" s="34">
        <f t="shared" si="22"/>
        <v>0</v>
      </c>
    </row>
    <row r="62" spans="1:18" ht="25.5" x14ac:dyDescent="0.2">
      <c r="A62" s="36" t="s">
        <v>145</v>
      </c>
      <c r="B62" s="32" t="s">
        <v>143</v>
      </c>
      <c r="C62" s="32" t="s">
        <v>97</v>
      </c>
      <c r="D62" s="37" t="s">
        <v>146</v>
      </c>
      <c r="E62" s="37"/>
      <c r="F62" s="34">
        <f t="shared" si="22"/>
        <v>0</v>
      </c>
      <c r="G62" s="34">
        <f t="shared" si="22"/>
        <v>0</v>
      </c>
      <c r="H62" s="34">
        <v>0</v>
      </c>
    </row>
    <row r="63" spans="1:18" ht="62.25" customHeight="1" x14ac:dyDescent="0.2">
      <c r="A63" s="38" t="s">
        <v>113</v>
      </c>
      <c r="B63" s="32" t="s">
        <v>143</v>
      </c>
      <c r="C63" s="32" t="s">
        <v>97</v>
      </c>
      <c r="D63" s="37" t="s">
        <v>146</v>
      </c>
      <c r="E63" s="37">
        <v>100</v>
      </c>
      <c r="F63" s="34"/>
      <c r="G63" s="34"/>
      <c r="H63" s="34">
        <v>0</v>
      </c>
      <c r="M63" s="76"/>
    </row>
    <row r="64" spans="1:18" ht="31.5" customHeight="1" x14ac:dyDescent="0.2">
      <c r="A64" s="19" t="s">
        <v>147</v>
      </c>
      <c r="B64" s="65" t="s">
        <v>97</v>
      </c>
      <c r="C64" s="65" t="s">
        <v>95</v>
      </c>
      <c r="D64" s="66"/>
      <c r="E64" s="66"/>
      <c r="F64" s="67">
        <f>F65</f>
        <v>126</v>
      </c>
      <c r="G64" s="67">
        <f t="shared" ref="G64:H64" si="23">G65</f>
        <v>128</v>
      </c>
      <c r="H64" s="67">
        <f t="shared" si="23"/>
        <v>120</v>
      </c>
    </row>
    <row r="65" spans="1:12" ht="72" customHeight="1" x14ac:dyDescent="0.2">
      <c r="A65" s="41" t="s">
        <v>148</v>
      </c>
      <c r="B65" s="28" t="s">
        <v>97</v>
      </c>
      <c r="C65" s="28" t="s">
        <v>149</v>
      </c>
      <c r="D65" s="77"/>
      <c r="E65" s="77"/>
      <c r="F65" s="30">
        <f>F66</f>
        <v>126</v>
      </c>
      <c r="G65" s="30">
        <f t="shared" ref="G65:H65" si="24">G66</f>
        <v>128</v>
      </c>
      <c r="H65" s="30">
        <f t="shared" si="24"/>
        <v>120</v>
      </c>
    </row>
    <row r="66" spans="1:12" ht="22.5" customHeight="1" x14ac:dyDescent="0.2">
      <c r="A66" s="78" t="s">
        <v>150</v>
      </c>
      <c r="B66" s="32" t="s">
        <v>97</v>
      </c>
      <c r="C66" s="32" t="s">
        <v>149</v>
      </c>
      <c r="D66" s="37" t="s">
        <v>151</v>
      </c>
      <c r="E66" s="37"/>
      <c r="F66" s="34">
        <f>F67+F72+F77</f>
        <v>126</v>
      </c>
      <c r="G66" s="34">
        <f t="shared" ref="G66:H66" si="25">G67+G72+G77</f>
        <v>128</v>
      </c>
      <c r="H66" s="34">
        <f t="shared" si="25"/>
        <v>120</v>
      </c>
    </row>
    <row r="67" spans="1:12" ht="81.75" customHeight="1" x14ac:dyDescent="0.2">
      <c r="A67" s="79" t="s">
        <v>152</v>
      </c>
      <c r="B67" s="28" t="s">
        <v>97</v>
      </c>
      <c r="C67" s="28" t="s">
        <v>149</v>
      </c>
      <c r="D67" s="29" t="s">
        <v>153</v>
      </c>
      <c r="E67" s="29"/>
      <c r="F67" s="30">
        <v>19</v>
      </c>
      <c r="G67" s="30">
        <v>19</v>
      </c>
      <c r="H67" s="30">
        <v>19</v>
      </c>
    </row>
    <row r="68" spans="1:12" ht="46.5" customHeight="1" x14ac:dyDescent="0.2">
      <c r="A68" s="38" t="s">
        <v>154</v>
      </c>
      <c r="B68" s="32" t="s">
        <v>97</v>
      </c>
      <c r="C68" s="32" t="s">
        <v>149</v>
      </c>
      <c r="D68" s="37" t="s">
        <v>153</v>
      </c>
      <c r="E68" s="37"/>
      <c r="F68" s="34">
        <v>16</v>
      </c>
      <c r="G68" s="34">
        <v>16</v>
      </c>
      <c r="H68" s="34">
        <v>16</v>
      </c>
    </row>
    <row r="69" spans="1:12" ht="18.75" customHeight="1" x14ac:dyDescent="0.2">
      <c r="A69" s="38" t="s">
        <v>106</v>
      </c>
      <c r="B69" s="32" t="s">
        <v>97</v>
      </c>
      <c r="C69" s="32" t="s">
        <v>149</v>
      </c>
      <c r="D69" s="37" t="s">
        <v>153</v>
      </c>
      <c r="E69" s="37">
        <v>200</v>
      </c>
      <c r="F69" s="34">
        <v>28</v>
      </c>
      <c r="G69" s="34">
        <v>16</v>
      </c>
      <c r="H69" s="34">
        <v>16</v>
      </c>
    </row>
    <row r="70" spans="1:12" ht="36.75" customHeight="1" x14ac:dyDescent="0.2">
      <c r="A70" s="38" t="s">
        <v>155</v>
      </c>
      <c r="B70" s="32" t="s">
        <v>97</v>
      </c>
      <c r="C70" s="32" t="s">
        <v>149</v>
      </c>
      <c r="D70" s="37" t="s">
        <v>153</v>
      </c>
      <c r="E70" s="37"/>
      <c r="F70" s="34">
        <v>3</v>
      </c>
      <c r="G70" s="34">
        <v>3</v>
      </c>
      <c r="H70" s="34">
        <v>3</v>
      </c>
    </row>
    <row r="71" spans="1:12" ht="17.25" customHeight="1" x14ac:dyDescent="0.2">
      <c r="A71" s="38" t="s">
        <v>106</v>
      </c>
      <c r="B71" s="32" t="s">
        <v>97</v>
      </c>
      <c r="C71" s="32" t="s">
        <v>149</v>
      </c>
      <c r="D71" s="37" t="s">
        <v>153</v>
      </c>
      <c r="E71" s="37">
        <v>200</v>
      </c>
      <c r="F71" s="34">
        <v>3</v>
      </c>
      <c r="G71" s="34">
        <v>3</v>
      </c>
      <c r="H71" s="34">
        <v>3</v>
      </c>
    </row>
    <row r="72" spans="1:12" ht="62.25" customHeight="1" x14ac:dyDescent="0.2">
      <c r="A72" s="31" t="s">
        <v>156</v>
      </c>
      <c r="B72" s="24" t="s">
        <v>97</v>
      </c>
      <c r="C72" s="24" t="s">
        <v>149</v>
      </c>
      <c r="D72" s="29" t="s">
        <v>157</v>
      </c>
      <c r="E72" s="29"/>
      <c r="F72" s="30">
        <f>F73+F75</f>
        <v>106</v>
      </c>
      <c r="G72" s="30">
        <f>G73+G75</f>
        <v>108</v>
      </c>
      <c r="H72" s="30">
        <f t="shared" ref="H72:L72" si="26">H73+H75</f>
        <v>100</v>
      </c>
      <c r="I72" s="34">
        <f t="shared" si="26"/>
        <v>0</v>
      </c>
      <c r="J72" s="34">
        <f t="shared" si="26"/>
        <v>0</v>
      </c>
      <c r="K72" s="34">
        <f t="shared" si="26"/>
        <v>0</v>
      </c>
      <c r="L72" s="34">
        <f t="shared" si="26"/>
        <v>0</v>
      </c>
    </row>
    <row r="73" spans="1:12" ht="31.5" customHeight="1" x14ac:dyDescent="0.2">
      <c r="A73" s="80" t="s">
        <v>158</v>
      </c>
      <c r="B73" s="81" t="s">
        <v>97</v>
      </c>
      <c r="C73" s="81" t="s">
        <v>149</v>
      </c>
      <c r="D73" s="37" t="s">
        <v>159</v>
      </c>
      <c r="E73" s="37"/>
      <c r="F73" s="34">
        <f t="shared" ref="F73:H73" si="27">F74</f>
        <v>78</v>
      </c>
      <c r="G73" s="34">
        <f t="shared" si="27"/>
        <v>79</v>
      </c>
      <c r="H73" s="34">
        <f t="shared" si="27"/>
        <v>70</v>
      </c>
    </row>
    <row r="74" spans="1:12" ht="27" customHeight="1" x14ac:dyDescent="0.2">
      <c r="A74" s="38" t="s">
        <v>106</v>
      </c>
      <c r="B74" s="82" t="s">
        <v>97</v>
      </c>
      <c r="C74" s="82" t="s">
        <v>149</v>
      </c>
      <c r="D74" s="37" t="s">
        <v>159</v>
      </c>
      <c r="E74" s="37">
        <v>200</v>
      </c>
      <c r="F74" s="34">
        <v>78</v>
      </c>
      <c r="G74" s="34">
        <v>79</v>
      </c>
      <c r="H74" s="34">
        <v>70</v>
      </c>
    </row>
    <row r="75" spans="1:12" ht="24.75" customHeight="1" x14ac:dyDescent="0.2">
      <c r="A75" s="38" t="s">
        <v>160</v>
      </c>
      <c r="B75" s="82" t="s">
        <v>97</v>
      </c>
      <c r="C75" s="82" t="s">
        <v>149</v>
      </c>
      <c r="D75" s="48" t="s">
        <v>159</v>
      </c>
      <c r="E75" s="48"/>
      <c r="F75" s="83" t="str">
        <f>F76</f>
        <v>28</v>
      </c>
      <c r="G75" s="83" t="str">
        <f t="shared" ref="G75" si="28">G76</f>
        <v>29</v>
      </c>
      <c r="H75" s="83">
        <f t="shared" ref="H75" si="29">H76</f>
        <v>30</v>
      </c>
      <c r="I75" s="83">
        <f t="shared" ref="I75" si="30">I76</f>
        <v>0</v>
      </c>
      <c r="J75" s="83">
        <f t="shared" ref="J75" si="31">J76</f>
        <v>0</v>
      </c>
      <c r="K75" s="83">
        <f t="shared" ref="K75" si="32">K76</f>
        <v>0</v>
      </c>
      <c r="L75" s="83">
        <f t="shared" ref="L75" si="33">L76</f>
        <v>0</v>
      </c>
    </row>
    <row r="76" spans="1:12" ht="28.5" customHeight="1" x14ac:dyDescent="0.2">
      <c r="A76" s="38" t="s">
        <v>106</v>
      </c>
      <c r="B76" s="82" t="s">
        <v>97</v>
      </c>
      <c r="C76" s="82" t="s">
        <v>149</v>
      </c>
      <c r="D76" s="48" t="s">
        <v>159</v>
      </c>
      <c r="E76" s="48">
        <v>200</v>
      </c>
      <c r="F76" s="84" t="s">
        <v>161</v>
      </c>
      <c r="G76" s="84" t="s">
        <v>162</v>
      </c>
      <c r="H76" s="85">
        <v>30</v>
      </c>
    </row>
    <row r="77" spans="1:12" ht="54" customHeight="1" x14ac:dyDescent="0.2">
      <c r="A77" s="31" t="s">
        <v>163</v>
      </c>
      <c r="B77" s="86" t="s">
        <v>97</v>
      </c>
      <c r="C77" s="86" t="s">
        <v>149</v>
      </c>
      <c r="D77" s="77" t="s">
        <v>164</v>
      </c>
      <c r="E77" s="77"/>
      <c r="F77" s="87" t="s">
        <v>165</v>
      </c>
      <c r="G77" s="87" t="s">
        <v>165</v>
      </c>
      <c r="H77" s="30">
        <v>1</v>
      </c>
    </row>
    <row r="78" spans="1:12" ht="28.5" customHeight="1" x14ac:dyDescent="0.2">
      <c r="A78" s="38" t="s">
        <v>166</v>
      </c>
      <c r="B78" s="82" t="s">
        <v>97</v>
      </c>
      <c r="C78" s="82" t="s">
        <v>149</v>
      </c>
      <c r="D78" s="48" t="s">
        <v>164</v>
      </c>
      <c r="E78" s="48"/>
      <c r="F78" s="83" t="str">
        <f>F79</f>
        <v>1,0</v>
      </c>
      <c r="G78" s="83" t="str">
        <f t="shared" ref="G78:L78" si="34">G79</f>
        <v>1,0</v>
      </c>
      <c r="H78" s="83">
        <f t="shared" si="34"/>
        <v>1</v>
      </c>
      <c r="I78" s="83">
        <f t="shared" si="34"/>
        <v>0</v>
      </c>
      <c r="J78" s="83">
        <f t="shared" si="34"/>
        <v>0</v>
      </c>
      <c r="K78" s="83">
        <f t="shared" si="34"/>
        <v>0</v>
      </c>
      <c r="L78" s="83">
        <f t="shared" si="34"/>
        <v>0</v>
      </c>
    </row>
    <row r="79" spans="1:12" ht="28.5" customHeight="1" x14ac:dyDescent="0.2">
      <c r="A79" s="38" t="s">
        <v>106</v>
      </c>
      <c r="B79" s="82" t="s">
        <v>97</v>
      </c>
      <c r="C79" s="82" t="s">
        <v>149</v>
      </c>
      <c r="D79" s="48" t="s">
        <v>164</v>
      </c>
      <c r="E79" s="48">
        <v>200</v>
      </c>
      <c r="F79" s="84" t="s">
        <v>165</v>
      </c>
      <c r="G79" s="84" t="s">
        <v>165</v>
      </c>
      <c r="H79" s="34">
        <v>1</v>
      </c>
    </row>
    <row r="80" spans="1:12" s="7" customFormat="1" ht="15.75" x14ac:dyDescent="0.2">
      <c r="A80" s="88" t="s">
        <v>167</v>
      </c>
      <c r="B80" s="89" t="s">
        <v>108</v>
      </c>
      <c r="C80" s="89" t="s">
        <v>95</v>
      </c>
      <c r="D80" s="21"/>
      <c r="E80" s="21"/>
      <c r="F80" s="90">
        <f>F81+F91</f>
        <v>341.8</v>
      </c>
      <c r="G80" s="90">
        <f t="shared" ref="G80:H80" si="35">G81+G91</f>
        <v>1195.8</v>
      </c>
      <c r="H80" s="90">
        <f t="shared" si="35"/>
        <v>101.3</v>
      </c>
    </row>
    <row r="81" spans="1:12" s="4" customFormat="1" ht="27" customHeight="1" x14ac:dyDescent="0.2">
      <c r="A81" s="91" t="s">
        <v>168</v>
      </c>
      <c r="B81" s="92" t="s">
        <v>108</v>
      </c>
      <c r="C81" s="92" t="s">
        <v>169</v>
      </c>
      <c r="D81" s="86"/>
      <c r="E81" s="93"/>
      <c r="F81" s="26">
        <f>F82+F86</f>
        <v>337.5</v>
      </c>
      <c r="G81" s="26">
        <f t="shared" ref="G81:H81" si="36">G82+G86</f>
        <v>1195.8</v>
      </c>
      <c r="H81" s="26">
        <f t="shared" si="36"/>
        <v>101.3</v>
      </c>
    </row>
    <row r="82" spans="1:12" s="8" customFormat="1" ht="42.75" customHeight="1" x14ac:dyDescent="0.25">
      <c r="A82" s="94" t="s">
        <v>170</v>
      </c>
      <c r="B82" s="28" t="s">
        <v>108</v>
      </c>
      <c r="C82" s="28" t="s">
        <v>169</v>
      </c>
      <c r="D82" s="95" t="s">
        <v>171</v>
      </c>
      <c r="E82" s="96"/>
      <c r="F82" s="97">
        <f>F83</f>
        <v>337.5</v>
      </c>
      <c r="G82" s="97">
        <f t="shared" ref="G82:H83" si="37">G83</f>
        <v>1195.8</v>
      </c>
      <c r="H82" s="97">
        <f t="shared" si="37"/>
        <v>101.3</v>
      </c>
    </row>
    <row r="83" spans="1:12" s="3" customFormat="1" ht="27.75" customHeight="1" x14ac:dyDescent="0.25">
      <c r="A83" s="78" t="s">
        <v>150</v>
      </c>
      <c r="B83" s="32" t="s">
        <v>108</v>
      </c>
      <c r="C83" s="32" t="s">
        <v>169</v>
      </c>
      <c r="D83" s="98" t="s">
        <v>172</v>
      </c>
      <c r="E83" s="99"/>
      <c r="F83" s="100">
        <f>F84</f>
        <v>337.5</v>
      </c>
      <c r="G83" s="100">
        <f t="shared" si="37"/>
        <v>1195.8</v>
      </c>
      <c r="H83" s="100">
        <f t="shared" si="37"/>
        <v>101.3</v>
      </c>
    </row>
    <row r="84" spans="1:12" ht="28.5" customHeight="1" x14ac:dyDescent="0.2">
      <c r="A84" s="101" t="s">
        <v>173</v>
      </c>
      <c r="B84" s="32" t="s">
        <v>108</v>
      </c>
      <c r="C84" s="32" t="s">
        <v>169</v>
      </c>
      <c r="D84" s="98" t="s">
        <v>174</v>
      </c>
      <c r="E84" s="99"/>
      <c r="F84" s="100">
        <f>F85</f>
        <v>337.5</v>
      </c>
      <c r="G84" s="100">
        <f t="shared" ref="G84:L84" si="38">G85</f>
        <v>1195.8</v>
      </c>
      <c r="H84" s="100">
        <f t="shared" si="38"/>
        <v>101.3</v>
      </c>
      <c r="I84" s="100">
        <f t="shared" si="38"/>
        <v>0</v>
      </c>
      <c r="J84" s="100">
        <f t="shared" si="38"/>
        <v>0</v>
      </c>
      <c r="K84" s="100">
        <f t="shared" si="38"/>
        <v>0</v>
      </c>
      <c r="L84" s="100">
        <f t="shared" si="38"/>
        <v>0</v>
      </c>
    </row>
    <row r="85" spans="1:12" ht="28.5" customHeight="1" x14ac:dyDescent="0.2">
      <c r="A85" s="38" t="s">
        <v>106</v>
      </c>
      <c r="B85" s="32" t="s">
        <v>108</v>
      </c>
      <c r="C85" s="32" t="s">
        <v>169</v>
      </c>
      <c r="D85" s="98" t="s">
        <v>175</v>
      </c>
      <c r="E85" s="102">
        <v>200</v>
      </c>
      <c r="F85" s="100">
        <v>337.5</v>
      </c>
      <c r="G85" s="100">
        <v>1195.8</v>
      </c>
      <c r="H85" s="100">
        <v>101.3</v>
      </c>
    </row>
    <row r="86" spans="1:12" ht="100.5" customHeight="1" x14ac:dyDescent="0.2">
      <c r="A86" s="103" t="s">
        <v>176</v>
      </c>
      <c r="B86" s="32" t="s">
        <v>108</v>
      </c>
      <c r="C86" s="32" t="s">
        <v>169</v>
      </c>
      <c r="D86" s="95" t="s">
        <v>177</v>
      </c>
      <c r="E86" s="104"/>
      <c r="F86" s="97">
        <f>F87</f>
        <v>0</v>
      </c>
      <c r="G86" s="100">
        <v>0</v>
      </c>
      <c r="H86" s="100">
        <v>0</v>
      </c>
    </row>
    <row r="87" spans="1:12" ht="28.5" customHeight="1" x14ac:dyDescent="0.2">
      <c r="A87" s="78" t="s">
        <v>150</v>
      </c>
      <c r="B87" s="32" t="s">
        <v>108</v>
      </c>
      <c r="C87" s="32" t="s">
        <v>169</v>
      </c>
      <c r="D87" s="98" t="s">
        <v>178</v>
      </c>
      <c r="E87" s="104"/>
      <c r="F87" s="100">
        <f>F88</f>
        <v>0</v>
      </c>
      <c r="G87" s="100">
        <v>0</v>
      </c>
      <c r="H87" s="100">
        <v>0</v>
      </c>
    </row>
    <row r="88" spans="1:12" ht="146.25" customHeight="1" x14ac:dyDescent="0.2">
      <c r="A88" s="38" t="s">
        <v>179</v>
      </c>
      <c r="B88" s="32" t="s">
        <v>108</v>
      </c>
      <c r="C88" s="32" t="s">
        <v>169</v>
      </c>
      <c r="D88" s="98" t="s">
        <v>180</v>
      </c>
      <c r="E88" s="104"/>
      <c r="F88" s="100">
        <f>F89</f>
        <v>0</v>
      </c>
      <c r="G88" s="100">
        <v>0</v>
      </c>
      <c r="H88" s="100">
        <v>0</v>
      </c>
    </row>
    <row r="89" spans="1:12" ht="81" customHeight="1" x14ac:dyDescent="0.2">
      <c r="A89" s="38" t="s">
        <v>181</v>
      </c>
      <c r="B89" s="32" t="s">
        <v>108</v>
      </c>
      <c r="C89" s="32" t="s">
        <v>169</v>
      </c>
      <c r="D89" s="105" t="s">
        <v>182</v>
      </c>
      <c r="E89" s="104"/>
      <c r="F89" s="100">
        <f>F90</f>
        <v>0</v>
      </c>
      <c r="G89" s="100"/>
      <c r="H89" s="100"/>
    </row>
    <row r="90" spans="1:12" ht="28.5" customHeight="1" x14ac:dyDescent="0.2">
      <c r="A90" s="106" t="s">
        <v>106</v>
      </c>
      <c r="B90" s="32" t="s">
        <v>108</v>
      </c>
      <c r="C90" s="32" t="s">
        <v>169</v>
      </c>
      <c r="D90" s="105" t="s">
        <v>182</v>
      </c>
      <c r="E90" s="104">
        <v>200</v>
      </c>
      <c r="F90" s="100"/>
      <c r="G90" s="100"/>
      <c r="H90" s="100"/>
    </row>
    <row r="91" spans="1:12" ht="27" customHeight="1" x14ac:dyDescent="0.2">
      <c r="A91" s="41" t="s">
        <v>183</v>
      </c>
      <c r="B91" s="28" t="s">
        <v>108</v>
      </c>
      <c r="C91" s="28" t="s">
        <v>184</v>
      </c>
      <c r="D91" s="42"/>
      <c r="E91" s="42"/>
      <c r="F91" s="26">
        <f>F92</f>
        <v>4.3</v>
      </c>
      <c r="G91" s="26">
        <f t="shared" ref="G91:L95" si="39">G92</f>
        <v>0</v>
      </c>
      <c r="H91" s="26">
        <f t="shared" si="39"/>
        <v>0</v>
      </c>
      <c r="I91" s="26">
        <f t="shared" si="39"/>
        <v>0</v>
      </c>
      <c r="J91" s="26">
        <f t="shared" si="39"/>
        <v>0</v>
      </c>
      <c r="K91" s="26">
        <f t="shared" si="39"/>
        <v>0</v>
      </c>
      <c r="L91" s="26">
        <f t="shared" si="39"/>
        <v>0</v>
      </c>
    </row>
    <row r="92" spans="1:12" ht="63" customHeight="1" x14ac:dyDescent="0.2">
      <c r="A92" s="107" t="s">
        <v>185</v>
      </c>
      <c r="B92" s="28" t="s">
        <v>108</v>
      </c>
      <c r="C92" s="28" t="s">
        <v>184</v>
      </c>
      <c r="D92" s="43" t="s">
        <v>186</v>
      </c>
      <c r="E92" s="43"/>
      <c r="F92" s="30">
        <f>F93</f>
        <v>4.3</v>
      </c>
      <c r="G92" s="30">
        <f t="shared" si="39"/>
        <v>0</v>
      </c>
      <c r="H92" s="30">
        <f t="shared" si="39"/>
        <v>0</v>
      </c>
    </row>
    <row r="93" spans="1:12" ht="15" x14ac:dyDescent="0.2">
      <c r="A93" s="78" t="s">
        <v>150</v>
      </c>
      <c r="B93" s="32" t="s">
        <v>108</v>
      </c>
      <c r="C93" s="32" t="s">
        <v>184</v>
      </c>
      <c r="D93" s="33" t="s">
        <v>187</v>
      </c>
      <c r="E93" s="33"/>
      <c r="F93" s="34">
        <f>F94</f>
        <v>4.3</v>
      </c>
      <c r="G93" s="34">
        <f t="shared" si="39"/>
        <v>0</v>
      </c>
      <c r="H93" s="34">
        <f t="shared" si="39"/>
        <v>0</v>
      </c>
    </row>
    <row r="94" spans="1:12" ht="67.5" customHeight="1" x14ac:dyDescent="0.2">
      <c r="A94" s="108" t="s">
        <v>188</v>
      </c>
      <c r="B94" s="32" t="s">
        <v>108</v>
      </c>
      <c r="C94" s="32" t="s">
        <v>184</v>
      </c>
      <c r="D94" s="33" t="s">
        <v>189</v>
      </c>
      <c r="E94" s="33"/>
      <c r="F94" s="34">
        <f>F95</f>
        <v>4.3</v>
      </c>
      <c r="G94" s="34">
        <f t="shared" si="39"/>
        <v>0</v>
      </c>
      <c r="H94" s="34">
        <f t="shared" si="39"/>
        <v>0</v>
      </c>
    </row>
    <row r="95" spans="1:12" ht="39.75" customHeight="1" x14ac:dyDescent="0.2">
      <c r="A95" s="109" t="s">
        <v>190</v>
      </c>
      <c r="B95" s="32" t="s">
        <v>108</v>
      </c>
      <c r="C95" s="32" t="s">
        <v>184</v>
      </c>
      <c r="D95" s="33" t="s">
        <v>191</v>
      </c>
      <c r="E95" s="33"/>
      <c r="F95" s="34">
        <f>F96</f>
        <v>4.3</v>
      </c>
      <c r="G95" s="34">
        <f t="shared" si="39"/>
        <v>0</v>
      </c>
      <c r="H95" s="34">
        <f t="shared" si="39"/>
        <v>0</v>
      </c>
    </row>
    <row r="96" spans="1:12" ht="25.5" x14ac:dyDescent="0.2">
      <c r="A96" s="38" t="s">
        <v>106</v>
      </c>
      <c r="B96" s="32" t="s">
        <v>108</v>
      </c>
      <c r="C96" s="32" t="s">
        <v>184</v>
      </c>
      <c r="D96" s="33" t="s">
        <v>191</v>
      </c>
      <c r="E96" s="102">
        <v>200</v>
      </c>
      <c r="F96" s="34">
        <v>4.3</v>
      </c>
      <c r="G96" s="34"/>
      <c r="H96" s="34"/>
    </row>
    <row r="97" spans="1:13" s="9" customFormat="1" ht="15.75" x14ac:dyDescent="0.25">
      <c r="A97" s="110" t="s">
        <v>192</v>
      </c>
      <c r="B97" s="20" t="s">
        <v>193</v>
      </c>
      <c r="C97" s="20" t="s">
        <v>95</v>
      </c>
      <c r="D97" s="21"/>
      <c r="E97" s="21"/>
      <c r="F97" s="90">
        <f>F98+F119+F130</f>
        <v>2052.1</v>
      </c>
      <c r="G97" s="90">
        <f>G98+G113+G130</f>
        <v>1808.9</v>
      </c>
      <c r="H97" s="90">
        <f>H98+H113+H130</f>
        <v>1081.8</v>
      </c>
    </row>
    <row r="98" spans="1:13" s="6" customFormat="1" ht="14.25" x14ac:dyDescent="0.2">
      <c r="A98" s="111" t="s">
        <v>194</v>
      </c>
      <c r="B98" s="28" t="s">
        <v>193</v>
      </c>
      <c r="C98" s="28" t="s">
        <v>94</v>
      </c>
      <c r="D98" s="42"/>
      <c r="E98" s="42"/>
      <c r="F98" s="26">
        <f>F99</f>
        <v>992.7</v>
      </c>
      <c r="G98" s="26">
        <f t="shared" ref="G98:H99" si="40">G99</f>
        <v>501.7</v>
      </c>
      <c r="H98" s="26">
        <f t="shared" si="40"/>
        <v>501.7</v>
      </c>
    </row>
    <row r="99" spans="1:13" s="7" customFormat="1" ht="25.5" x14ac:dyDescent="0.2">
      <c r="A99" s="27" t="s">
        <v>195</v>
      </c>
      <c r="B99" s="28" t="s">
        <v>193</v>
      </c>
      <c r="C99" s="28" t="s">
        <v>94</v>
      </c>
      <c r="D99" s="43" t="s">
        <v>138</v>
      </c>
      <c r="E99" s="43"/>
      <c r="F99" s="30">
        <f>F100</f>
        <v>992.7</v>
      </c>
      <c r="G99" s="30">
        <f t="shared" si="40"/>
        <v>501.7</v>
      </c>
      <c r="H99" s="30">
        <f t="shared" si="40"/>
        <v>501.7</v>
      </c>
    </row>
    <row r="100" spans="1:13" s="4" customFormat="1" ht="17.25" customHeight="1" x14ac:dyDescent="0.2">
      <c r="A100" s="31" t="s">
        <v>102</v>
      </c>
      <c r="B100" s="32" t="s">
        <v>193</v>
      </c>
      <c r="C100" s="81" t="s">
        <v>94</v>
      </c>
      <c r="D100" s="48" t="s">
        <v>139</v>
      </c>
      <c r="E100" s="33"/>
      <c r="F100" s="34">
        <f>F101+F103+F111</f>
        <v>992.7</v>
      </c>
      <c r="G100" s="34">
        <f t="shared" ref="G100:H100" si="41">G101+G103+G111</f>
        <v>501.7</v>
      </c>
      <c r="H100" s="34">
        <f t="shared" si="41"/>
        <v>501.7</v>
      </c>
    </row>
    <row r="101" spans="1:13" s="4" customFormat="1" ht="25.5" customHeight="1" x14ac:dyDescent="0.2">
      <c r="A101" s="31" t="s">
        <v>196</v>
      </c>
      <c r="B101" s="32" t="s">
        <v>193</v>
      </c>
      <c r="C101" s="81" t="s">
        <v>94</v>
      </c>
      <c r="D101" s="48">
        <v>6890100030</v>
      </c>
      <c r="E101" s="33"/>
      <c r="F101" s="34">
        <f>F102</f>
        <v>11.5</v>
      </c>
      <c r="G101" s="34">
        <f t="shared" ref="G101:H101" si="42">G102</f>
        <v>11</v>
      </c>
      <c r="H101" s="34">
        <f t="shared" si="42"/>
        <v>10.5</v>
      </c>
    </row>
    <row r="102" spans="1:13" s="4" customFormat="1" ht="17.25" customHeight="1" x14ac:dyDescent="0.2">
      <c r="A102" s="38" t="s">
        <v>106</v>
      </c>
      <c r="B102" s="32" t="s">
        <v>193</v>
      </c>
      <c r="C102" s="81" t="s">
        <v>94</v>
      </c>
      <c r="D102" s="48">
        <v>6890100030</v>
      </c>
      <c r="E102" s="33" t="s">
        <v>197</v>
      </c>
      <c r="F102" s="34">
        <v>11.5</v>
      </c>
      <c r="G102" s="34">
        <v>11</v>
      </c>
      <c r="H102" s="34">
        <v>10.5</v>
      </c>
    </row>
    <row r="103" spans="1:13" ht="51" customHeight="1" x14ac:dyDescent="0.2">
      <c r="A103" s="62" t="s">
        <v>198</v>
      </c>
      <c r="B103" s="105" t="s">
        <v>193</v>
      </c>
      <c r="C103" s="32" t="s">
        <v>94</v>
      </c>
      <c r="D103" s="33" t="s">
        <v>199</v>
      </c>
      <c r="E103" s="112"/>
      <c r="F103" s="113">
        <f>F104</f>
        <v>897.1</v>
      </c>
      <c r="G103" s="113">
        <f>G104</f>
        <v>462.7</v>
      </c>
      <c r="H103" s="113">
        <f>H104</f>
        <v>463.2</v>
      </c>
      <c r="M103" s="124"/>
    </row>
    <row r="104" spans="1:13" ht="25.5" customHeight="1" x14ac:dyDescent="0.2">
      <c r="A104" s="38" t="s">
        <v>106</v>
      </c>
      <c r="B104" s="32" t="s">
        <v>193</v>
      </c>
      <c r="C104" s="32" t="s">
        <v>94</v>
      </c>
      <c r="D104" s="33" t="s">
        <v>199</v>
      </c>
      <c r="E104" s="102">
        <v>200</v>
      </c>
      <c r="F104" s="113">
        <v>897.1</v>
      </c>
      <c r="G104" s="113">
        <v>462.7</v>
      </c>
      <c r="H104" s="113">
        <v>463.2</v>
      </c>
      <c r="M104" s="124"/>
    </row>
    <row r="105" spans="1:13" ht="40.5" hidden="1" customHeight="1" x14ac:dyDescent="0.2">
      <c r="A105" s="62" t="s">
        <v>200</v>
      </c>
      <c r="B105" s="105" t="s">
        <v>193</v>
      </c>
      <c r="C105" s="32" t="s">
        <v>94</v>
      </c>
      <c r="D105" s="33" t="s">
        <v>201</v>
      </c>
      <c r="E105" s="112"/>
      <c r="F105" s="114"/>
      <c r="G105" s="114"/>
      <c r="H105" s="115">
        <f>H106</f>
        <v>0</v>
      </c>
      <c r="M105" s="124"/>
    </row>
    <row r="106" spans="1:13" ht="25.5" hidden="1" customHeight="1" x14ac:dyDescent="0.2">
      <c r="A106" s="38" t="s">
        <v>106</v>
      </c>
      <c r="B106" s="32" t="s">
        <v>193</v>
      </c>
      <c r="C106" s="32" t="s">
        <v>94</v>
      </c>
      <c r="D106" s="33" t="s">
        <v>201</v>
      </c>
      <c r="E106" s="102">
        <v>200</v>
      </c>
      <c r="F106" s="116"/>
      <c r="G106" s="116"/>
      <c r="H106" s="117">
        <v>0</v>
      </c>
      <c r="M106" s="124"/>
    </row>
    <row r="107" spans="1:13" ht="25.5" hidden="1" customHeight="1" x14ac:dyDescent="0.2">
      <c r="A107" s="118"/>
      <c r="B107" s="32"/>
      <c r="C107" s="32"/>
      <c r="D107" s="33"/>
      <c r="E107" s="112"/>
      <c r="F107" s="114"/>
      <c r="G107" s="114"/>
      <c r="H107" s="115"/>
    </row>
    <row r="108" spans="1:13" ht="25.5" hidden="1" customHeight="1" x14ac:dyDescent="0.2">
      <c r="A108" s="118"/>
      <c r="B108" s="32"/>
      <c r="C108" s="32"/>
      <c r="D108" s="33"/>
      <c r="E108" s="112"/>
      <c r="F108" s="114"/>
      <c r="G108" s="114"/>
      <c r="H108" s="115"/>
    </row>
    <row r="109" spans="1:13" ht="25.5" hidden="1" customHeight="1" x14ac:dyDescent="0.2">
      <c r="A109" s="118"/>
      <c r="B109" s="32"/>
      <c r="C109" s="32"/>
      <c r="D109" s="33"/>
      <c r="E109" s="112"/>
      <c r="F109" s="114"/>
      <c r="G109" s="114"/>
      <c r="H109" s="115"/>
    </row>
    <row r="110" spans="1:13" ht="25.5" hidden="1" customHeight="1" x14ac:dyDescent="0.2">
      <c r="A110" s="118"/>
      <c r="B110" s="32"/>
      <c r="C110" s="32"/>
      <c r="D110" s="33"/>
      <c r="E110" s="112"/>
      <c r="F110" s="114"/>
      <c r="G110" s="114"/>
      <c r="H110" s="115"/>
    </row>
    <row r="111" spans="1:13" ht="25.5" customHeight="1" x14ac:dyDescent="0.2">
      <c r="A111" s="119" t="s">
        <v>202</v>
      </c>
      <c r="B111" s="32" t="s">
        <v>193</v>
      </c>
      <c r="C111" s="32" t="s">
        <v>94</v>
      </c>
      <c r="D111" s="33" t="s">
        <v>203</v>
      </c>
      <c r="E111" s="112"/>
      <c r="F111" s="120" t="str">
        <f>F112</f>
        <v>84,1</v>
      </c>
      <c r="G111" s="120" t="str">
        <f t="shared" ref="G111:H111" si="43">G112</f>
        <v>28</v>
      </c>
      <c r="H111" s="120">
        <f t="shared" si="43"/>
        <v>28</v>
      </c>
    </row>
    <row r="112" spans="1:13" ht="25.5" customHeight="1" x14ac:dyDescent="0.2">
      <c r="A112" s="38" t="s">
        <v>106</v>
      </c>
      <c r="B112" s="32" t="s">
        <v>193</v>
      </c>
      <c r="C112" s="32" t="s">
        <v>94</v>
      </c>
      <c r="D112" s="33" t="s">
        <v>203</v>
      </c>
      <c r="E112" s="112" t="s">
        <v>197</v>
      </c>
      <c r="F112" s="114" t="s">
        <v>204</v>
      </c>
      <c r="G112" s="114" t="s">
        <v>161</v>
      </c>
      <c r="H112" s="113">
        <v>28</v>
      </c>
    </row>
    <row r="113" spans="1:12" s="6" customFormat="1" ht="21" customHeight="1" x14ac:dyDescent="0.2">
      <c r="A113" s="111" t="s">
        <v>205</v>
      </c>
      <c r="B113" s="86" t="s">
        <v>193</v>
      </c>
      <c r="C113" s="86" t="s">
        <v>143</v>
      </c>
      <c r="D113" s="42"/>
      <c r="E113" s="42"/>
      <c r="F113" s="26">
        <f>F114+F119</f>
        <v>27.6</v>
      </c>
      <c r="G113" s="26">
        <f t="shared" ref="G113:H113" si="44">G114+G119</f>
        <v>748.3</v>
      </c>
      <c r="H113" s="26">
        <f t="shared" si="44"/>
        <v>21.2</v>
      </c>
    </row>
    <row r="114" spans="1:12" s="2" customFormat="1" ht="27" customHeight="1" x14ac:dyDescent="0.2">
      <c r="A114" s="107" t="s">
        <v>206</v>
      </c>
      <c r="B114" s="28" t="s">
        <v>193</v>
      </c>
      <c r="C114" s="28" t="s">
        <v>143</v>
      </c>
      <c r="D114" s="43" t="s">
        <v>207</v>
      </c>
      <c r="E114" s="43"/>
      <c r="F114" s="30">
        <f t="shared" ref="F114:G117" si="45">F115</f>
        <v>0</v>
      </c>
      <c r="G114" s="30">
        <f t="shared" si="45"/>
        <v>0</v>
      </c>
      <c r="H114" s="30">
        <f>H115</f>
        <v>0</v>
      </c>
      <c r="K114" s="2">
        <v>64</v>
      </c>
    </row>
    <row r="115" spans="1:12" s="10" customFormat="1" ht="26.25" customHeight="1" x14ac:dyDescent="0.2">
      <c r="A115" s="78" t="s">
        <v>150</v>
      </c>
      <c r="B115" s="32" t="s">
        <v>193</v>
      </c>
      <c r="C115" s="32" t="s">
        <v>143</v>
      </c>
      <c r="D115" s="33" t="s">
        <v>208</v>
      </c>
      <c r="E115" s="33"/>
      <c r="F115" s="34">
        <f t="shared" si="45"/>
        <v>0</v>
      </c>
      <c r="G115" s="34">
        <f t="shared" si="45"/>
        <v>0</v>
      </c>
      <c r="H115" s="34">
        <f>H116</f>
        <v>0</v>
      </c>
    </row>
    <row r="116" spans="1:12" s="10" customFormat="1" ht="37.5" customHeight="1" x14ac:dyDescent="0.2">
      <c r="A116" s="108" t="s">
        <v>209</v>
      </c>
      <c r="B116" s="32" t="s">
        <v>193</v>
      </c>
      <c r="C116" s="32" t="s">
        <v>143</v>
      </c>
      <c r="D116" s="33" t="s">
        <v>210</v>
      </c>
      <c r="E116" s="33"/>
      <c r="F116" s="34">
        <f t="shared" si="45"/>
        <v>0</v>
      </c>
      <c r="G116" s="34">
        <f t="shared" si="45"/>
        <v>0</v>
      </c>
      <c r="H116" s="34">
        <f>H117</f>
        <v>0</v>
      </c>
    </row>
    <row r="117" spans="1:12" ht="24.75" customHeight="1" x14ac:dyDescent="0.2">
      <c r="A117" s="109" t="s">
        <v>211</v>
      </c>
      <c r="B117" s="32" t="s">
        <v>193</v>
      </c>
      <c r="C117" s="32" t="s">
        <v>143</v>
      </c>
      <c r="D117" s="33" t="s">
        <v>212</v>
      </c>
      <c r="E117" s="33"/>
      <c r="F117" s="34">
        <f t="shared" si="45"/>
        <v>0</v>
      </c>
      <c r="G117" s="34">
        <f t="shared" si="45"/>
        <v>0</v>
      </c>
      <c r="H117" s="34">
        <f>H118</f>
        <v>0</v>
      </c>
      <c r="K117" s="11">
        <v>48</v>
      </c>
    </row>
    <row r="118" spans="1:12" ht="26.25" customHeight="1" x14ac:dyDescent="0.2">
      <c r="A118" s="38" t="s">
        <v>106</v>
      </c>
      <c r="B118" s="32" t="s">
        <v>193</v>
      </c>
      <c r="C118" s="32" t="s">
        <v>143</v>
      </c>
      <c r="D118" s="33" t="s">
        <v>212</v>
      </c>
      <c r="E118" s="102">
        <v>200</v>
      </c>
      <c r="F118" s="34"/>
      <c r="G118" s="34">
        <v>0</v>
      </c>
      <c r="H118" s="34">
        <v>0</v>
      </c>
    </row>
    <row r="119" spans="1:12" ht="54.75" customHeight="1" x14ac:dyDescent="0.2">
      <c r="A119" s="107" t="s">
        <v>213</v>
      </c>
      <c r="B119" s="28" t="s">
        <v>193</v>
      </c>
      <c r="C119" s="28" t="s">
        <v>143</v>
      </c>
      <c r="D119" s="43" t="s">
        <v>214</v>
      </c>
      <c r="E119" s="43"/>
      <c r="F119" s="30">
        <f>F120</f>
        <v>27.6</v>
      </c>
      <c r="G119" s="30">
        <f t="shared" ref="G119:H119" si="46">G120</f>
        <v>748.3</v>
      </c>
      <c r="H119" s="30">
        <f t="shared" si="46"/>
        <v>21.2</v>
      </c>
    </row>
    <row r="120" spans="1:12" s="5" customFormat="1" ht="15" x14ac:dyDescent="0.2">
      <c r="A120" s="78" t="s">
        <v>150</v>
      </c>
      <c r="B120" s="32" t="s">
        <v>193</v>
      </c>
      <c r="C120" s="32" t="s">
        <v>143</v>
      </c>
      <c r="D120" s="33" t="s">
        <v>215</v>
      </c>
      <c r="E120" s="33"/>
      <c r="F120" s="34">
        <f>F121</f>
        <v>27.6</v>
      </c>
      <c r="G120" s="34">
        <f t="shared" ref="G120:H120" si="47">G121</f>
        <v>748.3</v>
      </c>
      <c r="H120" s="34">
        <f t="shared" si="47"/>
        <v>21.2</v>
      </c>
    </row>
    <row r="121" spans="1:12" s="5" customFormat="1" ht="51" x14ac:dyDescent="0.2">
      <c r="A121" s="36" t="s">
        <v>216</v>
      </c>
      <c r="B121" s="32" t="s">
        <v>193</v>
      </c>
      <c r="C121" s="32" t="s">
        <v>143</v>
      </c>
      <c r="D121" s="33" t="s">
        <v>217</v>
      </c>
      <c r="E121" s="33"/>
      <c r="F121" s="34">
        <f>F122</f>
        <v>27.6</v>
      </c>
      <c r="G121" s="34">
        <f t="shared" ref="G121:H121" si="48">G122</f>
        <v>748.3</v>
      </c>
      <c r="H121" s="34">
        <f t="shared" si="48"/>
        <v>21.2</v>
      </c>
    </row>
    <row r="122" spans="1:12" s="10" customFormat="1" ht="51.75" customHeight="1" x14ac:dyDescent="0.2">
      <c r="A122" s="121" t="s">
        <v>218</v>
      </c>
      <c r="B122" s="32" t="s">
        <v>193</v>
      </c>
      <c r="C122" s="32" t="s">
        <v>143</v>
      </c>
      <c r="D122" s="33" t="s">
        <v>219</v>
      </c>
      <c r="E122" s="33"/>
      <c r="F122" s="34">
        <f>F123</f>
        <v>27.6</v>
      </c>
      <c r="G122" s="34">
        <f t="shared" ref="G122:L122" si="49">G123</f>
        <v>748.3</v>
      </c>
      <c r="H122" s="34">
        <f t="shared" si="49"/>
        <v>21.2</v>
      </c>
      <c r="I122" s="34">
        <f t="shared" si="49"/>
        <v>0</v>
      </c>
      <c r="J122" s="34">
        <f t="shared" si="49"/>
        <v>0</v>
      </c>
      <c r="K122" s="34">
        <f t="shared" si="49"/>
        <v>0</v>
      </c>
      <c r="L122" s="34">
        <f t="shared" si="49"/>
        <v>0</v>
      </c>
    </row>
    <row r="123" spans="1:12" s="10" customFormat="1" ht="30.75" customHeight="1" x14ac:dyDescent="0.2">
      <c r="A123" s="38" t="s">
        <v>106</v>
      </c>
      <c r="B123" s="32" t="s">
        <v>193</v>
      </c>
      <c r="C123" s="32" t="s">
        <v>143</v>
      </c>
      <c r="D123" s="33" t="s">
        <v>219</v>
      </c>
      <c r="E123" s="33" t="s">
        <v>197</v>
      </c>
      <c r="F123" s="34">
        <v>27.6</v>
      </c>
      <c r="G123" s="34">
        <v>748.3</v>
      </c>
      <c r="H123" s="34">
        <v>21.2</v>
      </c>
    </row>
    <row r="124" spans="1:12" s="10" customFormat="1" ht="38.25" hidden="1" x14ac:dyDescent="0.2">
      <c r="A124" s="121" t="s">
        <v>220</v>
      </c>
      <c r="B124" s="32" t="s">
        <v>193</v>
      </c>
      <c r="C124" s="32" t="s">
        <v>143</v>
      </c>
      <c r="D124" s="33" t="s">
        <v>221</v>
      </c>
      <c r="E124" s="33"/>
      <c r="F124" s="34">
        <f>F125</f>
        <v>0</v>
      </c>
      <c r="G124" s="34">
        <f>G125</f>
        <v>0</v>
      </c>
      <c r="H124" s="34">
        <f>H125</f>
        <v>0</v>
      </c>
    </row>
    <row r="125" spans="1:12" s="10" customFormat="1" ht="25.5" hidden="1" x14ac:dyDescent="0.2">
      <c r="A125" s="38" t="s">
        <v>106</v>
      </c>
      <c r="B125" s="32" t="s">
        <v>193</v>
      </c>
      <c r="C125" s="32" t="s">
        <v>143</v>
      </c>
      <c r="D125" s="33" t="s">
        <v>221</v>
      </c>
      <c r="E125" s="102">
        <v>200</v>
      </c>
      <c r="F125" s="122">
        <v>0</v>
      </c>
      <c r="G125" s="122">
        <v>0</v>
      </c>
      <c r="H125" s="122">
        <v>0</v>
      </c>
    </row>
    <row r="126" spans="1:12" s="10" customFormat="1" ht="42.6" hidden="1" customHeight="1" x14ac:dyDescent="0.2">
      <c r="A126" s="123" t="s">
        <v>222</v>
      </c>
      <c r="B126" s="32" t="s">
        <v>193</v>
      </c>
      <c r="C126" s="32" t="s">
        <v>143</v>
      </c>
      <c r="D126" s="33" t="s">
        <v>223</v>
      </c>
      <c r="E126" s="33"/>
      <c r="F126" s="34">
        <f>F127</f>
        <v>0</v>
      </c>
      <c r="G126" s="34">
        <f>G127</f>
        <v>0</v>
      </c>
      <c r="H126" s="34">
        <f>H127</f>
        <v>0</v>
      </c>
    </row>
    <row r="127" spans="1:12" s="10" customFormat="1" ht="28.5" hidden="1" customHeight="1" x14ac:dyDescent="0.2">
      <c r="A127" s="38" t="s">
        <v>224</v>
      </c>
      <c r="B127" s="32" t="s">
        <v>193</v>
      </c>
      <c r="C127" s="32" t="s">
        <v>143</v>
      </c>
      <c r="D127" s="33" t="s">
        <v>223</v>
      </c>
      <c r="E127" s="33" t="s">
        <v>225</v>
      </c>
      <c r="F127" s="34"/>
      <c r="G127" s="34"/>
      <c r="H127" s="34"/>
    </row>
    <row r="128" spans="1:12" s="10" customFormat="1" ht="37.5" hidden="1" customHeight="1" x14ac:dyDescent="0.2">
      <c r="A128" s="121" t="s">
        <v>220</v>
      </c>
      <c r="B128" s="32" t="s">
        <v>193</v>
      </c>
      <c r="C128" s="32" t="s">
        <v>143</v>
      </c>
      <c r="D128" s="33" t="s">
        <v>226</v>
      </c>
      <c r="E128" s="33"/>
      <c r="F128" s="34">
        <f>F129</f>
        <v>0</v>
      </c>
      <c r="G128" s="34">
        <f>G129</f>
        <v>0</v>
      </c>
      <c r="H128" s="34">
        <f>H129</f>
        <v>0</v>
      </c>
    </row>
    <row r="129" spans="1:8" s="10" customFormat="1" ht="28.5" hidden="1" customHeight="1" x14ac:dyDescent="0.2">
      <c r="A129" s="38" t="s">
        <v>106</v>
      </c>
      <c r="B129" s="32" t="s">
        <v>193</v>
      </c>
      <c r="C129" s="32" t="s">
        <v>143</v>
      </c>
      <c r="D129" s="33" t="s">
        <v>226</v>
      </c>
      <c r="E129" s="102">
        <v>200</v>
      </c>
      <c r="F129" s="125"/>
      <c r="G129" s="125"/>
      <c r="H129" s="122"/>
    </row>
    <row r="130" spans="1:8" ht="15.75" x14ac:dyDescent="0.2">
      <c r="A130" s="126" t="s">
        <v>227</v>
      </c>
      <c r="B130" s="28" t="s">
        <v>193</v>
      </c>
      <c r="C130" s="28" t="s">
        <v>97</v>
      </c>
      <c r="D130" s="42"/>
      <c r="E130" s="42"/>
      <c r="F130" s="26">
        <f>F143+F148+F153</f>
        <v>1031.8</v>
      </c>
      <c r="G130" s="26">
        <f t="shared" ref="G130:H130" si="50">G143+G148+G153</f>
        <v>558.9</v>
      </c>
      <c r="H130" s="26">
        <f t="shared" si="50"/>
        <v>558.9</v>
      </c>
    </row>
    <row r="131" spans="1:8" ht="39" hidden="1" customHeight="1" x14ac:dyDescent="0.2">
      <c r="A131" s="107" t="s">
        <v>228</v>
      </c>
      <c r="B131" s="86" t="s">
        <v>193</v>
      </c>
      <c r="C131" s="86" t="s">
        <v>97</v>
      </c>
      <c r="D131" s="95" t="s">
        <v>229</v>
      </c>
      <c r="E131" s="96"/>
      <c r="F131" s="30">
        <f t="shared" ref="F131:H134" si="51">F132</f>
        <v>0</v>
      </c>
      <c r="G131" s="30">
        <f t="shared" si="51"/>
        <v>0</v>
      </c>
      <c r="H131" s="30">
        <f t="shared" si="51"/>
        <v>0</v>
      </c>
    </row>
    <row r="132" spans="1:8" ht="34.5" hidden="1" customHeight="1" x14ac:dyDescent="0.2">
      <c r="A132" s="109" t="s">
        <v>230</v>
      </c>
      <c r="B132" s="82" t="s">
        <v>193</v>
      </c>
      <c r="C132" s="82" t="s">
        <v>97</v>
      </c>
      <c r="D132" s="98" t="s">
        <v>231</v>
      </c>
      <c r="E132" s="99"/>
      <c r="F132" s="30">
        <f t="shared" si="51"/>
        <v>0</v>
      </c>
      <c r="G132" s="30">
        <f t="shared" si="51"/>
        <v>0</v>
      </c>
      <c r="H132" s="30">
        <f t="shared" si="51"/>
        <v>0</v>
      </c>
    </row>
    <row r="133" spans="1:8" ht="54" hidden="1" customHeight="1" x14ac:dyDescent="0.2">
      <c r="A133" s="36" t="s">
        <v>232</v>
      </c>
      <c r="B133" s="82" t="s">
        <v>193</v>
      </c>
      <c r="C133" s="82" t="s">
        <v>97</v>
      </c>
      <c r="D133" s="98" t="s">
        <v>233</v>
      </c>
      <c r="E133" s="99"/>
      <c r="F133" s="30">
        <f t="shared" si="51"/>
        <v>0</v>
      </c>
      <c r="G133" s="30">
        <f t="shared" si="51"/>
        <v>0</v>
      </c>
      <c r="H133" s="30">
        <f t="shared" si="51"/>
        <v>0</v>
      </c>
    </row>
    <row r="134" spans="1:8" ht="66.75" hidden="1" customHeight="1" x14ac:dyDescent="0.2">
      <c r="A134" s="38" t="s">
        <v>234</v>
      </c>
      <c r="B134" s="82" t="s">
        <v>193</v>
      </c>
      <c r="C134" s="82" t="s">
        <v>97</v>
      </c>
      <c r="D134" s="98" t="s">
        <v>235</v>
      </c>
      <c r="E134" s="99"/>
      <c r="F134" s="30">
        <f t="shared" si="51"/>
        <v>0</v>
      </c>
      <c r="G134" s="30">
        <f t="shared" si="51"/>
        <v>0</v>
      </c>
      <c r="H134" s="30">
        <f t="shared" si="51"/>
        <v>0</v>
      </c>
    </row>
    <row r="135" spans="1:8" ht="31.5" hidden="1" customHeight="1" x14ac:dyDescent="0.2">
      <c r="A135" s="38" t="s">
        <v>106</v>
      </c>
      <c r="B135" s="82" t="s">
        <v>193</v>
      </c>
      <c r="C135" s="82" t="s">
        <v>97</v>
      </c>
      <c r="D135" s="98" t="s">
        <v>235</v>
      </c>
      <c r="E135" s="33" t="s">
        <v>197</v>
      </c>
      <c r="F135" s="122">
        <v>0</v>
      </c>
      <c r="G135" s="122">
        <v>0</v>
      </c>
      <c r="H135" s="122">
        <v>0</v>
      </c>
    </row>
    <row r="136" spans="1:8" ht="76.5" hidden="1" x14ac:dyDescent="0.2">
      <c r="A136" s="127" t="s">
        <v>236</v>
      </c>
      <c r="B136" s="28" t="s">
        <v>193</v>
      </c>
      <c r="C136" s="28" t="s">
        <v>97</v>
      </c>
      <c r="D136" s="95" t="s">
        <v>177</v>
      </c>
      <c r="E136" s="42"/>
      <c r="F136" s="97">
        <f>F137</f>
        <v>0</v>
      </c>
      <c r="G136" s="97">
        <f>G137</f>
        <v>0</v>
      </c>
      <c r="H136" s="97">
        <f>H137</f>
        <v>0</v>
      </c>
    </row>
    <row r="137" spans="1:8" ht="76.5" hidden="1" x14ac:dyDescent="0.2">
      <c r="A137" s="38" t="s">
        <v>237</v>
      </c>
      <c r="B137" s="32" t="s">
        <v>193</v>
      </c>
      <c r="C137" s="32" t="s">
        <v>97</v>
      </c>
      <c r="D137" s="98" t="s">
        <v>238</v>
      </c>
      <c r="E137" s="42"/>
      <c r="F137" s="97">
        <f t="shared" ref="F137:H139" si="52">F138</f>
        <v>0</v>
      </c>
      <c r="G137" s="97">
        <f t="shared" si="52"/>
        <v>0</v>
      </c>
      <c r="H137" s="97">
        <f t="shared" si="52"/>
        <v>0</v>
      </c>
    </row>
    <row r="138" spans="1:8" ht="141" hidden="1" customHeight="1" x14ac:dyDescent="0.2">
      <c r="A138" s="38" t="s">
        <v>239</v>
      </c>
      <c r="B138" s="32" t="s">
        <v>193</v>
      </c>
      <c r="C138" s="32" t="s">
        <v>97</v>
      </c>
      <c r="D138" s="98" t="s">
        <v>240</v>
      </c>
      <c r="E138" s="42"/>
      <c r="F138" s="97">
        <f t="shared" si="52"/>
        <v>0</v>
      </c>
      <c r="G138" s="97">
        <f t="shared" si="52"/>
        <v>0</v>
      </c>
      <c r="H138" s="97">
        <f t="shared" si="52"/>
        <v>0</v>
      </c>
    </row>
    <row r="139" spans="1:8" ht="76.5" hidden="1" customHeight="1" x14ac:dyDescent="0.2">
      <c r="A139" s="38" t="s">
        <v>241</v>
      </c>
      <c r="B139" s="32" t="s">
        <v>193</v>
      </c>
      <c r="C139" s="32" t="s">
        <v>97</v>
      </c>
      <c r="D139" s="98" t="s">
        <v>242</v>
      </c>
      <c r="E139" s="42"/>
      <c r="F139" s="97">
        <f t="shared" si="52"/>
        <v>0</v>
      </c>
      <c r="G139" s="97">
        <f t="shared" si="52"/>
        <v>0</v>
      </c>
      <c r="H139" s="97">
        <f t="shared" si="52"/>
        <v>0</v>
      </c>
    </row>
    <row r="140" spans="1:8" ht="25.5" hidden="1" customHeight="1" x14ac:dyDescent="0.2">
      <c r="A140" s="38" t="s">
        <v>106</v>
      </c>
      <c r="B140" s="32" t="s">
        <v>193</v>
      </c>
      <c r="C140" s="32" t="s">
        <v>97</v>
      </c>
      <c r="D140" s="98" t="s">
        <v>242</v>
      </c>
      <c r="E140" s="102">
        <v>200</v>
      </c>
      <c r="F140" s="125"/>
      <c r="G140" s="125"/>
      <c r="H140" s="128"/>
    </row>
    <row r="141" spans="1:8" ht="89.25" hidden="1" x14ac:dyDescent="0.2">
      <c r="A141" s="38" t="s">
        <v>243</v>
      </c>
      <c r="B141" s="32" t="s">
        <v>193</v>
      </c>
      <c r="C141" s="32" t="s">
        <v>97</v>
      </c>
      <c r="D141" s="98" t="s">
        <v>244</v>
      </c>
      <c r="E141" s="42"/>
      <c r="F141" s="100">
        <f>F142</f>
        <v>0</v>
      </c>
      <c r="G141" s="100">
        <f>G142</f>
        <v>0</v>
      </c>
      <c r="H141" s="100">
        <f>H142</f>
        <v>0</v>
      </c>
    </row>
    <row r="142" spans="1:8" ht="25.5" hidden="1" x14ac:dyDescent="0.2">
      <c r="A142" s="38" t="s">
        <v>106</v>
      </c>
      <c r="B142" s="32" t="s">
        <v>193</v>
      </c>
      <c r="C142" s="32" t="s">
        <v>97</v>
      </c>
      <c r="D142" s="98" t="s">
        <v>244</v>
      </c>
      <c r="E142" s="102">
        <v>200</v>
      </c>
      <c r="F142" s="128"/>
      <c r="G142" s="128"/>
      <c r="H142" s="128"/>
    </row>
    <row r="143" spans="1:8" ht="38.25" x14ac:dyDescent="0.2">
      <c r="A143" s="129" t="s">
        <v>245</v>
      </c>
      <c r="B143" s="32" t="s">
        <v>193</v>
      </c>
      <c r="C143" s="32" t="s">
        <v>97</v>
      </c>
      <c r="D143" s="98" t="s">
        <v>246</v>
      </c>
      <c r="E143" s="102"/>
      <c r="F143" s="97">
        <f>F144</f>
        <v>0</v>
      </c>
      <c r="G143" s="97">
        <f t="shared" ref="G143:H143" si="53">G144</f>
        <v>0</v>
      </c>
      <c r="H143" s="97">
        <f t="shared" si="53"/>
        <v>0</v>
      </c>
    </row>
    <row r="144" spans="1:8" ht="15" x14ac:dyDescent="0.2">
      <c r="A144" s="78" t="s">
        <v>150</v>
      </c>
      <c r="B144" s="32" t="s">
        <v>193</v>
      </c>
      <c r="C144" s="32" t="s">
        <v>97</v>
      </c>
      <c r="D144" s="98" t="s">
        <v>247</v>
      </c>
      <c r="E144" s="102"/>
      <c r="F144" s="100">
        <f>F145</f>
        <v>0</v>
      </c>
      <c r="G144" s="100">
        <f t="shared" ref="G144:H144" si="54">G145</f>
        <v>0</v>
      </c>
      <c r="H144" s="100">
        <f t="shared" si="54"/>
        <v>0</v>
      </c>
    </row>
    <row r="145" spans="1:12" ht="140.25" x14ac:dyDescent="0.2">
      <c r="A145" s="36" t="s">
        <v>248</v>
      </c>
      <c r="B145" s="32" t="s">
        <v>193</v>
      </c>
      <c r="C145" s="32" t="s">
        <v>97</v>
      </c>
      <c r="D145" s="98" t="s">
        <v>249</v>
      </c>
      <c r="E145" s="102"/>
      <c r="F145" s="100">
        <f>F146</f>
        <v>0</v>
      </c>
      <c r="G145" s="100">
        <f t="shared" ref="G145:H145" si="55">G146</f>
        <v>0</v>
      </c>
      <c r="H145" s="100">
        <f t="shared" si="55"/>
        <v>0</v>
      </c>
    </row>
    <row r="146" spans="1:12" ht="127.5" x14ac:dyDescent="0.2">
      <c r="A146" s="38" t="s">
        <v>250</v>
      </c>
      <c r="B146" s="32" t="s">
        <v>193</v>
      </c>
      <c r="C146" s="32" t="s">
        <v>97</v>
      </c>
      <c r="D146" s="98" t="s">
        <v>251</v>
      </c>
      <c r="E146" s="102"/>
      <c r="F146" s="100">
        <f>F147</f>
        <v>0</v>
      </c>
      <c r="G146" s="100">
        <f t="shared" ref="G146:H146" si="56">G147</f>
        <v>0</v>
      </c>
      <c r="H146" s="100">
        <f t="shared" si="56"/>
        <v>0</v>
      </c>
    </row>
    <row r="147" spans="1:12" ht="25.5" x14ac:dyDescent="0.2">
      <c r="A147" s="38" t="s">
        <v>106</v>
      </c>
      <c r="B147" s="32" t="s">
        <v>193</v>
      </c>
      <c r="C147" s="32" t="s">
        <v>97</v>
      </c>
      <c r="D147" s="98" t="s">
        <v>251</v>
      </c>
      <c r="E147" s="102">
        <v>200</v>
      </c>
      <c r="F147" s="100"/>
      <c r="G147" s="100">
        <v>0</v>
      </c>
      <c r="H147" s="100">
        <v>0</v>
      </c>
    </row>
    <row r="148" spans="1:12" ht="52.5" customHeight="1" x14ac:dyDescent="0.2">
      <c r="A148" s="130" t="s">
        <v>252</v>
      </c>
      <c r="B148" s="32"/>
      <c r="C148" s="32"/>
      <c r="D148" s="95" t="s">
        <v>253</v>
      </c>
      <c r="E148" s="102"/>
      <c r="F148" s="97">
        <f>F149</f>
        <v>0</v>
      </c>
      <c r="G148" s="97">
        <f t="shared" ref="G148:H148" si="57">G149</f>
        <v>0</v>
      </c>
      <c r="H148" s="97">
        <f t="shared" si="57"/>
        <v>0</v>
      </c>
    </row>
    <row r="149" spans="1:12" ht="15" x14ac:dyDescent="0.2">
      <c r="A149" s="78" t="s">
        <v>150</v>
      </c>
      <c r="B149" s="32"/>
      <c r="C149" s="32"/>
      <c r="D149" s="98" t="s">
        <v>254</v>
      </c>
      <c r="E149" s="102"/>
      <c r="F149" s="100">
        <f>F150</f>
        <v>0</v>
      </c>
      <c r="G149" s="100">
        <f t="shared" ref="G149:H149" si="58">G150</f>
        <v>0</v>
      </c>
      <c r="H149" s="100">
        <f t="shared" si="58"/>
        <v>0</v>
      </c>
    </row>
    <row r="150" spans="1:12" ht="63.75" x14ac:dyDescent="0.2">
      <c r="A150" s="131" t="s">
        <v>255</v>
      </c>
      <c r="B150" s="32" t="s">
        <v>193</v>
      </c>
      <c r="C150" s="32" t="s">
        <v>97</v>
      </c>
      <c r="D150" s="132" t="s">
        <v>256</v>
      </c>
      <c r="E150" s="102"/>
      <c r="F150" s="100">
        <f>F151</f>
        <v>0</v>
      </c>
      <c r="G150" s="100">
        <f t="shared" ref="G150:H150" si="59">G151</f>
        <v>0</v>
      </c>
      <c r="H150" s="100">
        <f t="shared" si="59"/>
        <v>0</v>
      </c>
    </row>
    <row r="151" spans="1:12" ht="25.5" x14ac:dyDescent="0.2">
      <c r="A151" s="131" t="s">
        <v>257</v>
      </c>
      <c r="B151" s="32" t="s">
        <v>193</v>
      </c>
      <c r="C151" s="32" t="s">
        <v>97</v>
      </c>
      <c r="D151" s="132" t="s">
        <v>258</v>
      </c>
      <c r="E151" s="102"/>
      <c r="F151" s="100">
        <f>F152</f>
        <v>0</v>
      </c>
      <c r="G151" s="100">
        <f t="shared" ref="G151:H151" si="60">G152</f>
        <v>0</v>
      </c>
      <c r="H151" s="100">
        <f t="shared" si="60"/>
        <v>0</v>
      </c>
    </row>
    <row r="152" spans="1:12" ht="25.5" x14ac:dyDescent="0.2">
      <c r="A152" s="38" t="s">
        <v>106</v>
      </c>
      <c r="B152" s="32" t="s">
        <v>193</v>
      </c>
      <c r="C152" s="32" t="s">
        <v>97</v>
      </c>
      <c r="D152" s="132" t="s">
        <v>258</v>
      </c>
      <c r="E152" s="102">
        <v>200</v>
      </c>
      <c r="F152" s="100"/>
      <c r="G152" s="100">
        <v>0</v>
      </c>
      <c r="H152" s="100">
        <v>0</v>
      </c>
    </row>
    <row r="153" spans="1:12" ht="54" customHeight="1" x14ac:dyDescent="0.2">
      <c r="A153" s="107" t="s">
        <v>259</v>
      </c>
      <c r="B153" s="28" t="s">
        <v>193</v>
      </c>
      <c r="C153" s="28" t="s">
        <v>97</v>
      </c>
      <c r="D153" s="95" t="s">
        <v>260</v>
      </c>
      <c r="E153" s="99"/>
      <c r="F153" s="97">
        <f>F154+F160</f>
        <v>1031.8</v>
      </c>
      <c r="G153" s="97">
        <f t="shared" ref="G153:H153" si="61">G154+G160</f>
        <v>558.9</v>
      </c>
      <c r="H153" s="97">
        <f t="shared" si="61"/>
        <v>558.9</v>
      </c>
    </row>
    <row r="154" spans="1:12" ht="31.5" customHeight="1" x14ac:dyDescent="0.2">
      <c r="A154" s="78" t="s">
        <v>150</v>
      </c>
      <c r="B154" s="32" t="s">
        <v>193</v>
      </c>
      <c r="C154" s="32" t="s">
        <v>97</v>
      </c>
      <c r="D154" s="98" t="s">
        <v>261</v>
      </c>
      <c r="E154" s="99"/>
      <c r="F154" s="100">
        <f>F155</f>
        <v>1031.8</v>
      </c>
      <c r="G154" s="100">
        <f t="shared" ref="G154:H154" si="62">G155</f>
        <v>558.9</v>
      </c>
      <c r="H154" s="100">
        <f t="shared" si="62"/>
        <v>558.9</v>
      </c>
    </row>
    <row r="155" spans="1:12" ht="102" x14ac:dyDescent="0.2">
      <c r="A155" s="36" t="s">
        <v>262</v>
      </c>
      <c r="B155" s="32" t="s">
        <v>193</v>
      </c>
      <c r="C155" s="32" t="s">
        <v>97</v>
      </c>
      <c r="D155" s="98" t="s">
        <v>263</v>
      </c>
      <c r="E155" s="99"/>
      <c r="F155" s="100">
        <f>F156</f>
        <v>1031.8</v>
      </c>
      <c r="G155" s="100">
        <f t="shared" ref="F155:H156" si="63">G156</f>
        <v>558.9</v>
      </c>
      <c r="H155" s="100">
        <f t="shared" si="63"/>
        <v>558.9</v>
      </c>
    </row>
    <row r="156" spans="1:12" ht="54.75" customHeight="1" x14ac:dyDescent="0.2">
      <c r="A156" s="133" t="s">
        <v>264</v>
      </c>
      <c r="B156" s="32" t="s">
        <v>193</v>
      </c>
      <c r="C156" s="32" t="s">
        <v>97</v>
      </c>
      <c r="D156" s="98" t="s">
        <v>265</v>
      </c>
      <c r="E156" s="99"/>
      <c r="F156" s="100">
        <f t="shared" si="63"/>
        <v>1031.8</v>
      </c>
      <c r="G156" s="100">
        <f>G157</f>
        <v>558.9</v>
      </c>
      <c r="H156" s="100">
        <f>H157</f>
        <v>558.9</v>
      </c>
    </row>
    <row r="157" spans="1:12" ht="25.5" x14ac:dyDescent="0.2">
      <c r="A157" s="38" t="s">
        <v>106</v>
      </c>
      <c r="B157" s="32" t="s">
        <v>193</v>
      </c>
      <c r="C157" s="32" t="s">
        <v>97</v>
      </c>
      <c r="D157" s="98" t="s">
        <v>265</v>
      </c>
      <c r="E157" s="102">
        <v>200</v>
      </c>
      <c r="F157" s="100">
        <f>F158</f>
        <v>1031.8</v>
      </c>
      <c r="G157" s="100">
        <f t="shared" ref="G157:L157" si="64">G158</f>
        <v>558.9</v>
      </c>
      <c r="H157" s="100">
        <f t="shared" si="64"/>
        <v>558.9</v>
      </c>
      <c r="I157" s="100">
        <f t="shared" si="64"/>
        <v>0</v>
      </c>
      <c r="J157" s="100">
        <f t="shared" si="64"/>
        <v>0</v>
      </c>
      <c r="K157" s="100">
        <f t="shared" si="64"/>
        <v>0</v>
      </c>
      <c r="L157" s="100">
        <f t="shared" si="64"/>
        <v>0</v>
      </c>
    </row>
    <row r="158" spans="1:12" ht="62.25" customHeight="1" x14ac:dyDescent="0.2">
      <c r="A158" s="134" t="s">
        <v>266</v>
      </c>
      <c r="B158" s="32" t="s">
        <v>193</v>
      </c>
      <c r="C158" s="32" t="s">
        <v>97</v>
      </c>
      <c r="D158" s="98" t="s">
        <v>267</v>
      </c>
      <c r="E158" s="102"/>
      <c r="F158" s="100">
        <f>F159</f>
        <v>1031.8</v>
      </c>
      <c r="G158" s="100">
        <f t="shared" ref="G158:L158" si="65">G159</f>
        <v>558.9</v>
      </c>
      <c r="H158" s="100">
        <f t="shared" si="65"/>
        <v>558.9</v>
      </c>
      <c r="I158" s="100">
        <f t="shared" si="65"/>
        <v>0</v>
      </c>
      <c r="J158" s="100">
        <f t="shared" si="65"/>
        <v>0</v>
      </c>
      <c r="K158" s="100">
        <f t="shared" si="65"/>
        <v>0</v>
      </c>
      <c r="L158" s="100">
        <f t="shared" si="65"/>
        <v>0</v>
      </c>
    </row>
    <row r="159" spans="1:12" ht="25.5" x14ac:dyDescent="0.2">
      <c r="A159" s="38" t="s">
        <v>106</v>
      </c>
      <c r="B159" s="32" t="s">
        <v>193</v>
      </c>
      <c r="C159" s="32" t="s">
        <v>97</v>
      </c>
      <c r="D159" s="98" t="s">
        <v>267</v>
      </c>
      <c r="E159" s="102">
        <v>200</v>
      </c>
      <c r="F159" s="100">
        <v>1031.8</v>
      </c>
      <c r="G159" s="100">
        <v>558.9</v>
      </c>
      <c r="H159" s="100">
        <v>558.9</v>
      </c>
    </row>
    <row r="160" spans="1:12" ht="35.25" customHeight="1" x14ac:dyDescent="0.2">
      <c r="A160" s="59" t="s">
        <v>268</v>
      </c>
      <c r="B160" s="32" t="s">
        <v>193</v>
      </c>
      <c r="C160" s="32" t="s">
        <v>97</v>
      </c>
      <c r="D160" s="82" t="s">
        <v>269</v>
      </c>
      <c r="E160" s="102"/>
      <c r="F160" s="100">
        <f>F161</f>
        <v>0</v>
      </c>
      <c r="G160" s="100">
        <f t="shared" ref="G160:H160" si="66">G161</f>
        <v>0</v>
      </c>
      <c r="H160" s="100">
        <f t="shared" si="66"/>
        <v>0</v>
      </c>
    </row>
    <row r="161" spans="1:8" ht="25.5" x14ac:dyDescent="0.2">
      <c r="A161" s="38" t="s">
        <v>106</v>
      </c>
      <c r="B161" s="32" t="s">
        <v>193</v>
      </c>
      <c r="C161" s="32" t="s">
        <v>97</v>
      </c>
      <c r="D161" s="82" t="s">
        <v>269</v>
      </c>
      <c r="E161" s="102">
        <v>200</v>
      </c>
      <c r="F161" s="100"/>
      <c r="G161" s="100">
        <v>0</v>
      </c>
      <c r="H161" s="100">
        <v>0</v>
      </c>
    </row>
    <row r="162" spans="1:8" ht="17.25" hidden="1" customHeight="1" x14ac:dyDescent="0.2">
      <c r="A162" s="27" t="s">
        <v>195</v>
      </c>
      <c r="B162" s="28" t="s">
        <v>193</v>
      </c>
      <c r="C162" s="28" t="s">
        <v>97</v>
      </c>
      <c r="D162" s="43" t="s">
        <v>138</v>
      </c>
      <c r="E162" s="29"/>
      <c r="F162" s="30">
        <f t="shared" ref="F162:G165" si="67">F163</f>
        <v>0</v>
      </c>
      <c r="G162" s="30">
        <f t="shared" si="67"/>
        <v>0</v>
      </c>
      <c r="H162" s="30">
        <f>H163</f>
        <v>0</v>
      </c>
    </row>
    <row r="163" spans="1:8" hidden="1" x14ac:dyDescent="0.2">
      <c r="A163" s="31" t="s">
        <v>102</v>
      </c>
      <c r="B163" s="32" t="s">
        <v>193</v>
      </c>
      <c r="C163" s="32" t="s">
        <v>97</v>
      </c>
      <c r="D163" s="37" t="s">
        <v>125</v>
      </c>
      <c r="E163" s="43"/>
      <c r="F163" s="30">
        <f t="shared" si="67"/>
        <v>0</v>
      </c>
      <c r="G163" s="30">
        <f t="shared" si="67"/>
        <v>0</v>
      </c>
      <c r="H163" s="30">
        <f>H164</f>
        <v>0</v>
      </c>
    </row>
    <row r="164" spans="1:8" hidden="1" x14ac:dyDescent="0.2">
      <c r="A164" s="31" t="s">
        <v>102</v>
      </c>
      <c r="B164" s="32" t="s">
        <v>193</v>
      </c>
      <c r="C164" s="32" t="s">
        <v>97</v>
      </c>
      <c r="D164" s="48" t="s">
        <v>139</v>
      </c>
      <c r="E164" s="33"/>
      <c r="F164" s="30">
        <f t="shared" si="67"/>
        <v>0</v>
      </c>
      <c r="G164" s="30">
        <f t="shared" si="67"/>
        <v>0</v>
      </c>
      <c r="H164" s="30">
        <f>H165</f>
        <v>0</v>
      </c>
    </row>
    <row r="165" spans="1:8" ht="51" hidden="1" x14ac:dyDescent="0.2">
      <c r="A165" s="133" t="s">
        <v>270</v>
      </c>
      <c r="B165" s="32" t="s">
        <v>193</v>
      </c>
      <c r="C165" s="32" t="s">
        <v>97</v>
      </c>
      <c r="D165" s="98" t="s">
        <v>271</v>
      </c>
      <c r="E165" s="102"/>
      <c r="F165" s="100">
        <f t="shared" si="67"/>
        <v>0</v>
      </c>
      <c r="G165" s="100">
        <f t="shared" si="67"/>
        <v>0</v>
      </c>
      <c r="H165" s="100">
        <f>H166</f>
        <v>0</v>
      </c>
    </row>
    <row r="166" spans="1:8" ht="25.5" hidden="1" x14ac:dyDescent="0.2">
      <c r="A166" s="38" t="s">
        <v>106</v>
      </c>
      <c r="B166" s="32" t="s">
        <v>193</v>
      </c>
      <c r="C166" s="32" t="s">
        <v>97</v>
      </c>
      <c r="D166" s="98" t="s">
        <v>271</v>
      </c>
      <c r="E166" s="102">
        <v>200</v>
      </c>
      <c r="F166" s="128">
        <v>0</v>
      </c>
      <c r="G166" s="128">
        <v>0</v>
      </c>
      <c r="H166" s="128">
        <v>0</v>
      </c>
    </row>
    <row r="167" spans="1:8" ht="14.25" x14ac:dyDescent="0.2">
      <c r="A167" s="135" t="s">
        <v>272</v>
      </c>
      <c r="B167" s="65" t="s">
        <v>273</v>
      </c>
      <c r="C167" s="65" t="s">
        <v>95</v>
      </c>
      <c r="D167" s="21"/>
      <c r="E167" s="21"/>
      <c r="F167" s="90">
        <f>F168</f>
        <v>3030.5</v>
      </c>
      <c r="G167" s="90">
        <f t="shared" ref="G167:H167" si="68">G168</f>
        <v>3212.3</v>
      </c>
      <c r="H167" s="90">
        <f t="shared" si="68"/>
        <v>3212.3</v>
      </c>
    </row>
    <row r="168" spans="1:8" ht="14.25" x14ac:dyDescent="0.2">
      <c r="A168" s="136" t="s">
        <v>274</v>
      </c>
      <c r="B168" s="28" t="s">
        <v>273</v>
      </c>
      <c r="C168" s="28" t="s">
        <v>94</v>
      </c>
      <c r="D168" s="42"/>
      <c r="E168" s="42"/>
      <c r="F168" s="26">
        <f>F169</f>
        <v>3030.5</v>
      </c>
      <c r="G168" s="26">
        <f t="shared" ref="G168:H168" si="69">G169</f>
        <v>3212.3</v>
      </c>
      <c r="H168" s="26">
        <f t="shared" si="69"/>
        <v>3212.3</v>
      </c>
    </row>
    <row r="169" spans="1:8" ht="38.25" x14ac:dyDescent="0.2">
      <c r="A169" s="107" t="s">
        <v>275</v>
      </c>
      <c r="B169" s="28" t="s">
        <v>273</v>
      </c>
      <c r="C169" s="28" t="s">
        <v>94</v>
      </c>
      <c r="D169" s="43" t="s">
        <v>276</v>
      </c>
      <c r="E169" s="43"/>
      <c r="F169" s="30">
        <f>F170+F174</f>
        <v>3030.5</v>
      </c>
      <c r="G169" s="30">
        <f t="shared" ref="G169:H169" si="70">G170+G174</f>
        <v>3212.3</v>
      </c>
      <c r="H169" s="30">
        <f t="shared" si="70"/>
        <v>3212.3</v>
      </c>
    </row>
    <row r="170" spans="1:8" ht="15" x14ac:dyDescent="0.2">
      <c r="A170" s="78" t="s">
        <v>150</v>
      </c>
      <c r="B170" s="32" t="s">
        <v>273</v>
      </c>
      <c r="C170" s="32" t="s">
        <v>94</v>
      </c>
      <c r="D170" s="33" t="s">
        <v>277</v>
      </c>
      <c r="E170" s="33"/>
      <c r="F170" s="34">
        <f>F171</f>
        <v>3030.5</v>
      </c>
      <c r="G170" s="34">
        <f t="shared" ref="G170:H171" si="71">G171</f>
        <v>3212.3</v>
      </c>
      <c r="H170" s="34">
        <f t="shared" si="71"/>
        <v>3212.3</v>
      </c>
    </row>
    <row r="171" spans="1:8" ht="50.25" customHeight="1" x14ac:dyDescent="0.2">
      <c r="A171" s="36" t="s">
        <v>278</v>
      </c>
      <c r="B171" s="32" t="s">
        <v>273</v>
      </c>
      <c r="C171" s="32" t="s">
        <v>94</v>
      </c>
      <c r="D171" s="33" t="s">
        <v>279</v>
      </c>
      <c r="E171" s="33"/>
      <c r="F171" s="34">
        <f>F172</f>
        <v>3030.5</v>
      </c>
      <c r="G171" s="34">
        <f t="shared" ref="G171" si="72">G172</f>
        <v>3212.3</v>
      </c>
      <c r="H171" s="34">
        <f t="shared" si="71"/>
        <v>3212.3</v>
      </c>
    </row>
    <row r="172" spans="1:8" ht="24.75" customHeight="1" x14ac:dyDescent="0.2">
      <c r="A172" s="109" t="s">
        <v>280</v>
      </c>
      <c r="B172" s="32" t="s">
        <v>273</v>
      </c>
      <c r="C172" s="32" t="s">
        <v>94</v>
      </c>
      <c r="D172" s="33" t="s">
        <v>281</v>
      </c>
      <c r="E172" s="33"/>
      <c r="F172" s="34">
        <f>F173</f>
        <v>3030.5</v>
      </c>
      <c r="G172" s="34">
        <f t="shared" ref="G172:H172" si="73">G173</f>
        <v>3212.3</v>
      </c>
      <c r="H172" s="34">
        <f t="shared" si="73"/>
        <v>3212.3</v>
      </c>
    </row>
    <row r="173" spans="1:8" ht="25.5" x14ac:dyDescent="0.2">
      <c r="A173" s="36" t="s">
        <v>282</v>
      </c>
      <c r="B173" s="32" t="s">
        <v>273</v>
      </c>
      <c r="C173" s="32" t="s">
        <v>94</v>
      </c>
      <c r="D173" s="33" t="s">
        <v>281</v>
      </c>
      <c r="E173" s="33" t="s">
        <v>283</v>
      </c>
      <c r="F173" s="34">
        <v>3030.5</v>
      </c>
      <c r="G173" s="34">
        <v>3212.3</v>
      </c>
      <c r="H173" s="34">
        <v>3212.3</v>
      </c>
    </row>
    <row r="174" spans="1:8" ht="128.25" x14ac:dyDescent="0.2">
      <c r="A174" s="137" t="s">
        <v>284</v>
      </c>
      <c r="B174" s="32" t="s">
        <v>273</v>
      </c>
      <c r="C174" s="32" t="s">
        <v>94</v>
      </c>
      <c r="D174" s="82" t="s">
        <v>285</v>
      </c>
      <c r="E174" s="33"/>
      <c r="F174" s="34">
        <v>0</v>
      </c>
      <c r="G174" s="34">
        <v>0</v>
      </c>
      <c r="H174" s="34">
        <v>0</v>
      </c>
    </row>
    <row r="175" spans="1:8" ht="45" x14ac:dyDescent="0.25">
      <c r="A175" s="138" t="s">
        <v>282</v>
      </c>
      <c r="B175" s="32" t="s">
        <v>273</v>
      </c>
      <c r="C175" s="32" t="s">
        <v>94</v>
      </c>
      <c r="D175" s="82" t="s">
        <v>285</v>
      </c>
      <c r="E175" s="33" t="s">
        <v>283</v>
      </c>
      <c r="F175" s="34">
        <v>0</v>
      </c>
      <c r="G175" s="34">
        <v>0</v>
      </c>
      <c r="H175" s="34">
        <v>0</v>
      </c>
    </row>
    <row r="176" spans="1:8" ht="15.75" x14ac:dyDescent="0.2">
      <c r="A176" s="88" t="s">
        <v>286</v>
      </c>
      <c r="B176" s="65" t="s">
        <v>149</v>
      </c>
      <c r="C176" s="65" t="s">
        <v>95</v>
      </c>
      <c r="D176" s="21"/>
      <c r="E176" s="21"/>
      <c r="F176" s="90">
        <f t="shared" ref="F176:F181" si="74">F177</f>
        <v>430.5</v>
      </c>
      <c r="G176" s="90">
        <f t="shared" ref="G176:H176" si="75">G177</f>
        <v>430.5</v>
      </c>
      <c r="H176" s="90">
        <f t="shared" si="75"/>
        <v>430.5</v>
      </c>
    </row>
    <row r="177" spans="1:8" ht="14.25" x14ac:dyDescent="0.2">
      <c r="A177" s="41" t="s">
        <v>287</v>
      </c>
      <c r="B177" s="28" t="s">
        <v>149</v>
      </c>
      <c r="C177" s="28" t="s">
        <v>94</v>
      </c>
      <c r="D177" s="42"/>
      <c r="E177" s="42"/>
      <c r="F177" s="26">
        <f t="shared" si="74"/>
        <v>430.5</v>
      </c>
      <c r="G177" s="26">
        <f t="shared" ref="G177:H177" si="76">G178</f>
        <v>430.5</v>
      </c>
      <c r="H177" s="26">
        <f t="shared" si="76"/>
        <v>430.5</v>
      </c>
    </row>
    <row r="178" spans="1:8" ht="24" customHeight="1" x14ac:dyDescent="0.2">
      <c r="A178" s="27" t="s">
        <v>195</v>
      </c>
      <c r="B178" s="28" t="s">
        <v>149</v>
      </c>
      <c r="C178" s="28" t="s">
        <v>94</v>
      </c>
      <c r="D178" s="43" t="s">
        <v>138</v>
      </c>
      <c r="E178" s="43"/>
      <c r="F178" s="30">
        <f t="shared" si="74"/>
        <v>430.5</v>
      </c>
      <c r="G178" s="30">
        <f t="shared" ref="G178:H181" si="77">G179</f>
        <v>430.5</v>
      </c>
      <c r="H178" s="30">
        <f t="shared" si="77"/>
        <v>430.5</v>
      </c>
    </row>
    <row r="179" spans="1:8" x14ac:dyDescent="0.2">
      <c r="A179" s="31" t="s">
        <v>102</v>
      </c>
      <c r="B179" s="32" t="s">
        <v>149</v>
      </c>
      <c r="C179" s="32" t="s">
        <v>94</v>
      </c>
      <c r="D179" s="37" t="s">
        <v>125</v>
      </c>
      <c r="E179" s="33"/>
      <c r="F179" s="34">
        <f t="shared" si="74"/>
        <v>430.5</v>
      </c>
      <c r="G179" s="34">
        <f t="shared" si="77"/>
        <v>430.5</v>
      </c>
      <c r="H179" s="34">
        <f t="shared" si="77"/>
        <v>430.5</v>
      </c>
    </row>
    <row r="180" spans="1:8" x14ac:dyDescent="0.2">
      <c r="A180" s="31" t="s">
        <v>102</v>
      </c>
      <c r="B180" s="32" t="s">
        <v>149</v>
      </c>
      <c r="C180" s="32" t="s">
        <v>94</v>
      </c>
      <c r="D180" s="48" t="s">
        <v>139</v>
      </c>
      <c r="E180" s="33"/>
      <c r="F180" s="34">
        <f t="shared" si="74"/>
        <v>430.5</v>
      </c>
      <c r="G180" s="34">
        <f t="shared" si="77"/>
        <v>430.5</v>
      </c>
      <c r="H180" s="34">
        <f t="shared" si="77"/>
        <v>430.5</v>
      </c>
    </row>
    <row r="181" spans="1:8" ht="54" customHeight="1" x14ac:dyDescent="0.2">
      <c r="A181" s="139" t="s">
        <v>288</v>
      </c>
      <c r="B181" s="32" t="s">
        <v>149</v>
      </c>
      <c r="C181" s="32" t="s">
        <v>94</v>
      </c>
      <c r="D181" s="98" t="s">
        <v>289</v>
      </c>
      <c r="E181" s="102"/>
      <c r="F181" s="34">
        <f t="shared" si="74"/>
        <v>430.5</v>
      </c>
      <c r="G181" s="34">
        <f t="shared" si="77"/>
        <v>430.5</v>
      </c>
      <c r="H181" s="34">
        <f t="shared" si="77"/>
        <v>430.5</v>
      </c>
    </row>
    <row r="182" spans="1:8" x14ac:dyDescent="0.2">
      <c r="A182" s="139" t="s">
        <v>290</v>
      </c>
      <c r="B182" s="32" t="s">
        <v>149</v>
      </c>
      <c r="C182" s="32" t="s">
        <v>94</v>
      </c>
      <c r="D182" s="98" t="s">
        <v>289</v>
      </c>
      <c r="E182" s="102">
        <v>300</v>
      </c>
      <c r="F182" s="140">
        <v>430.5</v>
      </c>
      <c r="G182" s="140">
        <v>430.5</v>
      </c>
      <c r="H182" s="140">
        <v>430.5</v>
      </c>
    </row>
    <row r="183" spans="1:8" ht="43.5" hidden="1" customHeight="1" x14ac:dyDescent="0.2">
      <c r="A183" s="109" t="s">
        <v>291</v>
      </c>
      <c r="B183" s="32" t="s">
        <v>149</v>
      </c>
      <c r="C183" s="32" t="s">
        <v>97</v>
      </c>
      <c r="D183" s="33" t="s">
        <v>292</v>
      </c>
      <c r="E183" s="33"/>
      <c r="F183" s="141"/>
      <c r="G183" s="141"/>
      <c r="H183" s="85">
        <f>H184</f>
        <v>0</v>
      </c>
    </row>
    <row r="184" spans="1:8" ht="22.5" hidden="1" customHeight="1" x14ac:dyDescent="0.2">
      <c r="A184" s="38" t="s">
        <v>293</v>
      </c>
      <c r="B184" s="32" t="s">
        <v>149</v>
      </c>
      <c r="C184" s="32" t="s">
        <v>97</v>
      </c>
      <c r="D184" s="33" t="s">
        <v>292</v>
      </c>
      <c r="E184" s="142" t="s">
        <v>294</v>
      </c>
      <c r="F184" s="143"/>
      <c r="G184" s="143"/>
      <c r="H184" s="85"/>
    </row>
    <row r="185" spans="1:8" ht="37.5" hidden="1" customHeight="1" x14ac:dyDescent="0.2">
      <c r="A185" s="38" t="s">
        <v>291</v>
      </c>
      <c r="B185" s="32" t="s">
        <v>149</v>
      </c>
      <c r="C185" s="32" t="s">
        <v>97</v>
      </c>
      <c r="D185" s="142" t="s">
        <v>295</v>
      </c>
      <c r="E185" s="142"/>
      <c r="F185" s="143"/>
      <c r="G185" s="143"/>
      <c r="H185" s="85">
        <f>H186</f>
        <v>0</v>
      </c>
    </row>
    <row r="186" spans="1:8" ht="20.25" hidden="1" customHeight="1" x14ac:dyDescent="0.2">
      <c r="A186" s="38" t="s">
        <v>293</v>
      </c>
      <c r="B186" s="32" t="s">
        <v>149</v>
      </c>
      <c r="C186" s="32" t="s">
        <v>97</v>
      </c>
      <c r="D186" s="142" t="s">
        <v>295</v>
      </c>
      <c r="E186" s="144" t="s">
        <v>294</v>
      </c>
      <c r="F186" s="145"/>
      <c r="G186" s="145"/>
      <c r="H186" s="146"/>
    </row>
    <row r="187" spans="1:8" ht="15.75" x14ac:dyDescent="0.2">
      <c r="A187" s="88" t="s">
        <v>296</v>
      </c>
      <c r="B187" s="65" t="s">
        <v>129</v>
      </c>
      <c r="C187" s="65" t="s">
        <v>95</v>
      </c>
      <c r="D187" s="21"/>
      <c r="E187" s="21"/>
      <c r="F187" s="90">
        <f t="shared" ref="F187:F192" si="78">F188</f>
        <v>749.8</v>
      </c>
      <c r="G187" s="90">
        <f t="shared" ref="G187:H187" si="79">G188</f>
        <v>779.8</v>
      </c>
      <c r="H187" s="90">
        <f t="shared" si="79"/>
        <v>779.8</v>
      </c>
    </row>
    <row r="188" spans="1:8" ht="14.25" x14ac:dyDescent="0.2">
      <c r="A188" s="41" t="s">
        <v>297</v>
      </c>
      <c r="B188" s="28" t="s">
        <v>129</v>
      </c>
      <c r="C188" s="28" t="s">
        <v>94</v>
      </c>
      <c r="D188" s="42"/>
      <c r="E188" s="42"/>
      <c r="F188" s="26">
        <f t="shared" si="78"/>
        <v>749.8</v>
      </c>
      <c r="G188" s="26">
        <f t="shared" ref="G188:H192" si="80">G189</f>
        <v>779.8</v>
      </c>
      <c r="H188" s="26">
        <f t="shared" si="80"/>
        <v>779.8</v>
      </c>
    </row>
    <row r="189" spans="1:8" ht="54" customHeight="1" x14ac:dyDescent="0.2">
      <c r="A189" s="107" t="s">
        <v>298</v>
      </c>
      <c r="B189" s="28" t="s">
        <v>129</v>
      </c>
      <c r="C189" s="28" t="s">
        <v>94</v>
      </c>
      <c r="D189" s="43" t="s">
        <v>299</v>
      </c>
      <c r="E189" s="43"/>
      <c r="F189" s="30">
        <f t="shared" si="78"/>
        <v>749.8</v>
      </c>
      <c r="G189" s="30">
        <f t="shared" si="80"/>
        <v>779.8</v>
      </c>
      <c r="H189" s="30">
        <f t="shared" si="80"/>
        <v>779.8</v>
      </c>
    </row>
    <row r="190" spans="1:8" ht="15" x14ac:dyDescent="0.2">
      <c r="A190" s="78" t="s">
        <v>150</v>
      </c>
      <c r="B190" s="32" t="s">
        <v>129</v>
      </c>
      <c r="C190" s="32" t="s">
        <v>94</v>
      </c>
      <c r="D190" s="33" t="s">
        <v>300</v>
      </c>
      <c r="E190" s="33"/>
      <c r="F190" s="34">
        <f t="shared" si="78"/>
        <v>749.8</v>
      </c>
      <c r="G190" s="34">
        <f t="shared" si="80"/>
        <v>779.8</v>
      </c>
      <c r="H190" s="34">
        <f t="shared" si="80"/>
        <v>779.8</v>
      </c>
    </row>
    <row r="191" spans="1:8" ht="38.25" x14ac:dyDescent="0.2">
      <c r="A191" s="36" t="s">
        <v>301</v>
      </c>
      <c r="B191" s="32" t="s">
        <v>129</v>
      </c>
      <c r="C191" s="32" t="s">
        <v>94</v>
      </c>
      <c r="D191" s="33" t="s">
        <v>302</v>
      </c>
      <c r="E191" s="33"/>
      <c r="F191" s="34">
        <f t="shared" si="78"/>
        <v>749.8</v>
      </c>
      <c r="G191" s="34">
        <f t="shared" si="80"/>
        <v>779.8</v>
      </c>
      <c r="H191" s="34">
        <f t="shared" si="80"/>
        <v>779.8</v>
      </c>
    </row>
    <row r="192" spans="1:8" ht="25.5" x14ac:dyDescent="0.2">
      <c r="A192" s="109" t="s">
        <v>303</v>
      </c>
      <c r="B192" s="32" t="s">
        <v>129</v>
      </c>
      <c r="C192" s="32" t="s">
        <v>94</v>
      </c>
      <c r="D192" s="33" t="s">
        <v>304</v>
      </c>
      <c r="E192" s="33"/>
      <c r="F192" s="34">
        <f t="shared" si="78"/>
        <v>749.8</v>
      </c>
      <c r="G192" s="34">
        <f t="shared" si="80"/>
        <v>779.8</v>
      </c>
      <c r="H192" s="34">
        <f t="shared" si="80"/>
        <v>779.8</v>
      </c>
    </row>
    <row r="193" spans="1:12" ht="25.5" x14ac:dyDescent="0.2">
      <c r="A193" s="147" t="s">
        <v>282</v>
      </c>
      <c r="B193" s="47" t="s">
        <v>129</v>
      </c>
      <c r="C193" s="47" t="s">
        <v>94</v>
      </c>
      <c r="D193" s="33" t="s">
        <v>305</v>
      </c>
      <c r="E193" s="33" t="s">
        <v>283</v>
      </c>
      <c r="F193" s="148">
        <v>749.8</v>
      </c>
      <c r="G193" s="148">
        <v>779.8</v>
      </c>
      <c r="H193" s="148">
        <v>779.8</v>
      </c>
    </row>
    <row r="194" spans="1:12" ht="14.25" x14ac:dyDescent="0.2">
      <c r="A194" s="149" t="s">
        <v>306</v>
      </c>
      <c r="B194" s="150"/>
      <c r="C194" s="150"/>
      <c r="D194" s="21"/>
      <c r="E194" s="21"/>
      <c r="F194" s="151">
        <v>557.79999999999995</v>
      </c>
      <c r="G194" s="151">
        <v>601.79999999999995</v>
      </c>
      <c r="H194" s="151">
        <v>512.29999999999995</v>
      </c>
    </row>
    <row r="195" spans="1:12" ht="32.25" customHeight="1" x14ac:dyDescent="0.3">
      <c r="A195" s="271" t="s">
        <v>307</v>
      </c>
      <c r="B195" s="272"/>
      <c r="C195" s="272"/>
      <c r="D195" s="272"/>
      <c r="E195" s="272"/>
      <c r="F195" s="152">
        <f>F194+F187+F176+F167+F97+F80+F64+F57+F14</f>
        <v>19484.900000000001</v>
      </c>
      <c r="G195" s="152">
        <f t="shared" ref="G195:L195" si="81">G194+G187+G176+G167+G97+G80+G64+G57+G14</f>
        <v>16836.2</v>
      </c>
      <c r="H195" s="152">
        <f t="shared" si="81"/>
        <v>14355.8</v>
      </c>
      <c r="I195" s="152">
        <f t="shared" si="81"/>
        <v>0</v>
      </c>
      <c r="J195" s="152">
        <f t="shared" si="81"/>
        <v>0</v>
      </c>
      <c r="K195" s="152">
        <f t="shared" si="81"/>
        <v>0</v>
      </c>
      <c r="L195" s="152">
        <f t="shared" si="81"/>
        <v>0</v>
      </c>
    </row>
    <row r="197" spans="1:12" ht="15.75" x14ac:dyDescent="0.2">
      <c r="F197" s="153"/>
      <c r="G197" s="153"/>
      <c r="H197" s="153"/>
      <c r="I197" s="153" t="e">
        <f>#REF!</f>
        <v>#REF!</v>
      </c>
      <c r="J197" s="153" t="e">
        <f>#REF!</f>
        <v>#REF!</v>
      </c>
      <c r="K197" s="153" t="e">
        <f>#REF!</f>
        <v>#REF!</v>
      </c>
      <c r="L197" s="153" t="e">
        <f>#REF!</f>
        <v>#REF!</v>
      </c>
    </row>
    <row r="198" spans="1:12" x14ac:dyDescent="0.2">
      <c r="G198" s="154"/>
      <c r="H198" s="154"/>
    </row>
    <row r="199" spans="1:12" ht="13.5" customHeight="1" x14ac:dyDescent="0.2"/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пр.1</vt:lpstr>
      <vt:lpstr>пр.2 СД</vt:lpstr>
      <vt:lpstr>пр.3</vt:lpstr>
      <vt:lpstr>пр.5</vt:lpstr>
      <vt:lpstr>пр.5!Заголовки_для_печати</vt:lpstr>
      <vt:lpstr>'пр.2 СД'!Область_печати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2025-12-18T10:50:14Z</cp:lastPrinted>
  <dcterms:created xsi:type="dcterms:W3CDTF">2022-12-09T13:19:00Z</dcterms:created>
  <dcterms:modified xsi:type="dcterms:W3CDTF">2025-12-19T12:23:35Z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1049-12.2.0.23131</vt:lpwstr>
  </property>
</Properties>
</file>