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Пр.2" sheetId="8" r:id="rId1"/>
    <sheet name="Пр.3" sheetId="9" r:id="rId2"/>
    <sheet name="пр.5" sheetId="7" state="hidden" r:id="rId3"/>
  </sheets>
  <definedNames>
    <definedName name="_xlnm._FilterDatabase" localSheetId="0" hidden="1">Пр.2!$A$15:$H$15</definedName>
    <definedName name="_xlnm._FilterDatabase" localSheetId="1" hidden="1">Пр.3!$A$15:$I$48</definedName>
    <definedName name="_xlnm._FilterDatabase" localSheetId="2" hidden="1">пр.5!$A$12:$H$195</definedName>
    <definedName name="_xlnm.Print_Titles" localSheetId="0">Пр.2!$14:$15</definedName>
    <definedName name="_xlnm.Print_Titles" localSheetId="1">Пр.3!$14:$15</definedName>
    <definedName name="_xlnm.Print_Titles" localSheetId="2">пр.5!$11:$13</definedName>
    <definedName name="_xlnm.Print_Area" localSheetId="0">Пр.2!$A$1:$G$38</definedName>
    <definedName name="_xlnm.Print_Area" localSheetId="1">Пр.3!$A$1:$I$48</definedName>
    <definedName name="_xlnm.Print_Area" localSheetId="2">пр.5!$A$1:$H$199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9" l="1"/>
  <c r="D37" i="8" l="1"/>
  <c r="G40" i="9"/>
  <c r="D40" i="9"/>
  <c r="G27" i="9" l="1"/>
  <c r="G22" i="9" s="1"/>
  <c r="H35" i="9"/>
  <c r="G39" i="9"/>
  <c r="G36" i="9"/>
  <c r="G25" i="9"/>
  <c r="G23" i="9"/>
  <c r="F40" i="9"/>
  <c r="F39" i="9" s="1"/>
  <c r="F36" i="9"/>
  <c r="F27" i="9"/>
  <c r="F22" i="9" s="1"/>
  <c r="F25" i="9"/>
  <c r="F23" i="9"/>
  <c r="H27" i="9"/>
  <c r="E46" i="9"/>
  <c r="E47" i="9"/>
  <c r="H23" i="9" l="1"/>
  <c r="I23" i="9"/>
  <c r="E23" i="9"/>
  <c r="I27" i="9"/>
  <c r="C19" i="9" l="1"/>
  <c r="C18" i="9" s="1"/>
  <c r="D19" i="9"/>
  <c r="D18" i="9" s="1"/>
  <c r="C25" i="9"/>
  <c r="D25" i="9"/>
  <c r="C27" i="9"/>
  <c r="D27" i="9"/>
  <c r="C36" i="9"/>
  <c r="D36" i="9"/>
  <c r="C40" i="9"/>
  <c r="C39" i="9" s="1"/>
  <c r="D39" i="9"/>
  <c r="H40" i="9"/>
  <c r="I40" i="9"/>
  <c r="C22" i="9" l="1"/>
  <c r="C17" i="9" s="1"/>
  <c r="C16" i="9" s="1"/>
  <c r="C48" i="9" s="1"/>
  <c r="D22" i="9"/>
  <c r="D17" i="9" s="1"/>
  <c r="D16" i="9" s="1"/>
  <c r="D48" i="9" s="1"/>
  <c r="I36" i="9"/>
  <c r="H36" i="9"/>
  <c r="E38" i="9"/>
  <c r="E37" i="9"/>
  <c r="G28" i="8"/>
  <c r="F28" i="8"/>
  <c r="E36" i="9" l="1"/>
  <c r="E45" i="9" l="1"/>
  <c r="E44" i="9"/>
  <c r="E43" i="9"/>
  <c r="E42" i="9"/>
  <c r="E41" i="9"/>
  <c r="I39" i="9"/>
  <c r="H39" i="9"/>
  <c r="E32" i="9"/>
  <c r="E31" i="9"/>
  <c r="E30" i="9"/>
  <c r="E29" i="9"/>
  <c r="E28" i="9"/>
  <c r="E26" i="9"/>
  <c r="E25" i="9" s="1"/>
  <c r="I25" i="9"/>
  <c r="I22" i="9" s="1"/>
  <c r="H25" i="9"/>
  <c r="H22" i="9" s="1"/>
  <c r="E21" i="9"/>
  <c r="E20" i="9"/>
  <c r="I19" i="9"/>
  <c r="I18" i="9" s="1"/>
  <c r="H19" i="9"/>
  <c r="H18" i="9" s="1"/>
  <c r="E35" i="8"/>
  <c r="E34" i="8"/>
  <c r="E33" i="8"/>
  <c r="E32" i="8" s="1"/>
  <c r="G32" i="8"/>
  <c r="F32" i="8"/>
  <c r="D32" i="8"/>
  <c r="C32" i="8"/>
  <c r="E31" i="8"/>
  <c r="E30" i="8"/>
  <c r="G29" i="8"/>
  <c r="F29" i="8"/>
  <c r="D29" i="8"/>
  <c r="C29" i="8"/>
  <c r="E28" i="8"/>
  <c r="G26" i="8"/>
  <c r="E27" i="8"/>
  <c r="F26" i="8"/>
  <c r="E25" i="8"/>
  <c r="E24" i="8"/>
  <c r="G23" i="8"/>
  <c r="F23" i="8"/>
  <c r="D23" i="8"/>
  <c r="C23" i="8"/>
  <c r="E22" i="8"/>
  <c r="E21" i="8" s="1"/>
  <c r="G21" i="8"/>
  <c r="F21" i="8"/>
  <c r="D21" i="8"/>
  <c r="C21" i="8"/>
  <c r="E20" i="8"/>
  <c r="E19" i="8" s="1"/>
  <c r="G19" i="8"/>
  <c r="F19" i="8"/>
  <c r="D19" i="8"/>
  <c r="C19" i="8"/>
  <c r="E18" i="8"/>
  <c r="E17" i="8" s="1"/>
  <c r="G17" i="8"/>
  <c r="F17" i="8"/>
  <c r="D17" i="8"/>
  <c r="C17" i="8"/>
  <c r="E40" i="9" l="1"/>
  <c r="E39" i="9"/>
  <c r="E27" i="9"/>
  <c r="E22" i="9" s="1"/>
  <c r="E19" i="9"/>
  <c r="E18" i="9" s="1"/>
  <c r="H17" i="9"/>
  <c r="E26" i="8"/>
  <c r="E23" i="8"/>
  <c r="E29" i="8"/>
  <c r="D16" i="8"/>
  <c r="F16" i="8"/>
  <c r="C16" i="8"/>
  <c r="G16" i="8"/>
  <c r="E16" i="8" l="1"/>
  <c r="E17" i="9"/>
  <c r="I17" i="9"/>
  <c r="I16" i="9" s="1"/>
  <c r="I48" i="9" s="1"/>
  <c r="F37" i="8"/>
  <c r="F36" i="8" s="1"/>
  <c r="F38" i="8" s="1"/>
  <c r="H16" i="9"/>
  <c r="H48" i="9" s="1"/>
  <c r="D36" i="8"/>
  <c r="D38" i="8" s="1"/>
  <c r="C36" i="8" l="1"/>
  <c r="C38" i="8" s="1"/>
  <c r="G37" i="8"/>
  <c r="G36" i="8" s="1"/>
  <c r="G38" i="8" s="1"/>
  <c r="E16" i="9"/>
  <c r="E48" i="9" s="1"/>
  <c r="E37" i="8"/>
  <c r="E36" i="8" s="1"/>
  <c r="E38" i="8" s="1"/>
  <c r="F29" i="7" l="1"/>
  <c r="F28" i="7" s="1"/>
  <c r="H30" i="7"/>
  <c r="G30" i="7"/>
  <c r="L197" i="7" l="1"/>
  <c r="H192" i="7"/>
  <c r="H191" i="7" s="1"/>
  <c r="G192" i="7"/>
  <c r="G191" i="7" s="1"/>
  <c r="G190" i="7" s="1"/>
  <c r="G189" i="7" s="1"/>
  <c r="G188" i="7" s="1"/>
  <c r="G187" i="7" s="1"/>
  <c r="F192" i="7"/>
  <c r="F191" i="7" s="1"/>
  <c r="F190" i="7" s="1"/>
  <c r="F189" i="7" s="1"/>
  <c r="F188" i="7" s="1"/>
  <c r="F187" i="7" s="1"/>
  <c r="H190" i="7"/>
  <c r="H189" i="7" s="1"/>
  <c r="H188" i="7" s="1"/>
  <c r="H187" i="7" s="1"/>
  <c r="H185" i="7"/>
  <c r="H183" i="7"/>
  <c r="H181" i="7"/>
  <c r="H180" i="7" s="1"/>
  <c r="H179" i="7" s="1"/>
  <c r="H178" i="7" s="1"/>
  <c r="H177" i="7" s="1"/>
  <c r="H176" i="7" s="1"/>
  <c r="G181" i="7"/>
  <c r="G180" i="7" s="1"/>
  <c r="G179" i="7" s="1"/>
  <c r="G178" i="7" s="1"/>
  <c r="G177" i="7" s="1"/>
  <c r="G176" i="7" s="1"/>
  <c r="F181" i="7"/>
  <c r="F180" i="7" s="1"/>
  <c r="F179" i="7" s="1"/>
  <c r="F178" i="7" s="1"/>
  <c r="F177" i="7" s="1"/>
  <c r="F176" i="7" s="1"/>
  <c r="H172" i="7"/>
  <c r="H171" i="7" s="1"/>
  <c r="H170" i="7" s="1"/>
  <c r="H169" i="7" s="1"/>
  <c r="H168" i="7" s="1"/>
  <c r="H167" i="7" s="1"/>
  <c r="G172" i="7"/>
  <c r="G171" i="7" s="1"/>
  <c r="G170" i="7" s="1"/>
  <c r="G169" i="7" s="1"/>
  <c r="G168" i="7" s="1"/>
  <c r="G167" i="7" s="1"/>
  <c r="F172" i="7"/>
  <c r="F171" i="7" s="1"/>
  <c r="F170" i="7" s="1"/>
  <c r="F169" i="7" s="1"/>
  <c r="F168" i="7" s="1"/>
  <c r="F167" i="7" s="1"/>
  <c r="H165" i="7"/>
  <c r="H164" i="7" s="1"/>
  <c r="G165" i="7"/>
  <c r="F165" i="7"/>
  <c r="F164" i="7" s="1"/>
  <c r="F163" i="7" s="1"/>
  <c r="F162" i="7" s="1"/>
  <c r="G164" i="7"/>
  <c r="G163" i="7" s="1"/>
  <c r="G162" i="7" s="1"/>
  <c r="H163" i="7"/>
  <c r="H162" i="7" s="1"/>
  <c r="H160" i="7"/>
  <c r="G160" i="7"/>
  <c r="F160" i="7"/>
  <c r="L158" i="7"/>
  <c r="L157" i="7" s="1"/>
  <c r="K158" i="7"/>
  <c r="K157" i="7" s="1"/>
  <c r="J158" i="7"/>
  <c r="J157" i="7" s="1"/>
  <c r="I158" i="7"/>
  <c r="I157" i="7" s="1"/>
  <c r="H158" i="7"/>
  <c r="H157" i="7" s="1"/>
  <c r="H156" i="7" s="1"/>
  <c r="H155" i="7" s="1"/>
  <c r="H154" i="7" s="1"/>
  <c r="H153" i="7" s="1"/>
  <c r="G158" i="7"/>
  <c r="G157" i="7" s="1"/>
  <c r="F158" i="7"/>
  <c r="F157" i="7" s="1"/>
  <c r="F156" i="7" s="1"/>
  <c r="F155" i="7" s="1"/>
  <c r="F154" i="7" s="1"/>
  <c r="G156" i="7"/>
  <c r="G155" i="7" s="1"/>
  <c r="G154" i="7" s="1"/>
  <c r="H151" i="7"/>
  <c r="H150" i="7" s="1"/>
  <c r="H149" i="7" s="1"/>
  <c r="H148" i="7" s="1"/>
  <c r="G151" i="7"/>
  <c r="G150" i="7" s="1"/>
  <c r="G149" i="7" s="1"/>
  <c r="G148" i="7" s="1"/>
  <c r="F151" i="7"/>
  <c r="F150" i="7" s="1"/>
  <c r="F149" i="7" s="1"/>
  <c r="F148" i="7" s="1"/>
  <c r="H146" i="7"/>
  <c r="H145" i="7" s="1"/>
  <c r="H144" i="7" s="1"/>
  <c r="H143" i="7" s="1"/>
  <c r="G146" i="7"/>
  <c r="G145" i="7" s="1"/>
  <c r="G144" i="7" s="1"/>
  <c r="G143" i="7" s="1"/>
  <c r="F146" i="7"/>
  <c r="F145" i="7" s="1"/>
  <c r="F144" i="7" s="1"/>
  <c r="F143" i="7" s="1"/>
  <c r="H141" i="7"/>
  <c r="G141" i="7"/>
  <c r="F141" i="7"/>
  <c r="H139" i="7"/>
  <c r="H138" i="7" s="1"/>
  <c r="H137" i="7" s="1"/>
  <c r="H136" i="7" s="1"/>
  <c r="G139" i="7"/>
  <c r="G138" i="7" s="1"/>
  <c r="G137" i="7" s="1"/>
  <c r="G136" i="7" s="1"/>
  <c r="F139" i="7"/>
  <c r="F138" i="7" s="1"/>
  <c r="F137" i="7" s="1"/>
  <c r="F136" i="7" s="1"/>
  <c r="H134" i="7"/>
  <c r="H133" i="7" s="1"/>
  <c r="G134" i="7"/>
  <c r="G133" i="7" s="1"/>
  <c r="G132" i="7" s="1"/>
  <c r="G131" i="7" s="1"/>
  <c r="F134" i="7"/>
  <c r="F133" i="7" s="1"/>
  <c r="F132" i="7" s="1"/>
  <c r="F131" i="7" s="1"/>
  <c r="H132" i="7"/>
  <c r="H131" i="7" s="1"/>
  <c r="H128" i="7"/>
  <c r="G128" i="7"/>
  <c r="F128" i="7"/>
  <c r="H126" i="7"/>
  <c r="G126" i="7"/>
  <c r="F126" i="7"/>
  <c r="H124" i="7"/>
  <c r="G124" i="7"/>
  <c r="F124" i="7"/>
  <c r="L122" i="7"/>
  <c r="K122" i="7"/>
  <c r="J122" i="7"/>
  <c r="I122" i="7"/>
  <c r="H122" i="7"/>
  <c r="H121" i="7" s="1"/>
  <c r="H120" i="7" s="1"/>
  <c r="H119" i="7" s="1"/>
  <c r="G122" i="7"/>
  <c r="G121" i="7" s="1"/>
  <c r="G120" i="7" s="1"/>
  <c r="G119" i="7" s="1"/>
  <c r="F122" i="7"/>
  <c r="F121" i="7" s="1"/>
  <c r="F120" i="7" s="1"/>
  <c r="F119" i="7" s="1"/>
  <c r="H117" i="7"/>
  <c r="H116" i="7" s="1"/>
  <c r="H115" i="7" s="1"/>
  <c r="H114" i="7" s="1"/>
  <c r="G117" i="7"/>
  <c r="G116" i="7" s="1"/>
  <c r="G115" i="7" s="1"/>
  <c r="G114" i="7" s="1"/>
  <c r="F117" i="7"/>
  <c r="F116" i="7" s="1"/>
  <c r="F115" i="7" s="1"/>
  <c r="F114" i="7" s="1"/>
  <c r="H111" i="7"/>
  <c r="G111" i="7"/>
  <c r="F111" i="7"/>
  <c r="H105" i="7"/>
  <c r="H103" i="7"/>
  <c r="G103" i="7"/>
  <c r="F103" i="7"/>
  <c r="H101" i="7"/>
  <c r="G101" i="7"/>
  <c r="F101" i="7"/>
  <c r="H95" i="7"/>
  <c r="H94" i="7" s="1"/>
  <c r="H93" i="7" s="1"/>
  <c r="H92" i="7" s="1"/>
  <c r="H91" i="7" s="1"/>
  <c r="G95" i="7"/>
  <c r="G94" i="7" s="1"/>
  <c r="F95" i="7"/>
  <c r="F94" i="7" s="1"/>
  <c r="F93" i="7" s="1"/>
  <c r="F92" i="7" s="1"/>
  <c r="F91" i="7" s="1"/>
  <c r="G93" i="7"/>
  <c r="G92" i="7" s="1"/>
  <c r="G91" i="7" s="1"/>
  <c r="L91" i="7"/>
  <c r="K91" i="7"/>
  <c r="J91" i="7"/>
  <c r="I91" i="7"/>
  <c r="F89" i="7"/>
  <c r="F88" i="7" s="1"/>
  <c r="F87" i="7" s="1"/>
  <c r="F86" i="7" s="1"/>
  <c r="L84" i="7"/>
  <c r="K84" i="7"/>
  <c r="J84" i="7"/>
  <c r="I84" i="7"/>
  <c r="H84" i="7"/>
  <c r="H83" i="7" s="1"/>
  <c r="H82" i="7" s="1"/>
  <c r="H81" i="7" s="1"/>
  <c r="G84" i="7"/>
  <c r="G83" i="7" s="1"/>
  <c r="G82" i="7" s="1"/>
  <c r="G81" i="7" s="1"/>
  <c r="F84" i="7"/>
  <c r="F83" i="7" s="1"/>
  <c r="F82" i="7" s="1"/>
  <c r="L78" i="7"/>
  <c r="K78" i="7"/>
  <c r="J78" i="7"/>
  <c r="I78" i="7"/>
  <c r="H78" i="7"/>
  <c r="G78" i="7"/>
  <c r="F78" i="7"/>
  <c r="L75" i="7"/>
  <c r="L72" i="7" s="1"/>
  <c r="K75" i="7"/>
  <c r="K72" i="7" s="1"/>
  <c r="J75" i="7"/>
  <c r="J72" i="7" s="1"/>
  <c r="I75" i="7"/>
  <c r="H75" i="7"/>
  <c r="G75" i="7"/>
  <c r="F75" i="7"/>
  <c r="H73" i="7"/>
  <c r="G73" i="7"/>
  <c r="F73" i="7"/>
  <c r="I72" i="7"/>
  <c r="G62" i="7"/>
  <c r="G61" i="7" s="1"/>
  <c r="G60" i="7" s="1"/>
  <c r="G59" i="7" s="1"/>
  <c r="G58" i="7" s="1"/>
  <c r="G57" i="7" s="1"/>
  <c r="F62" i="7"/>
  <c r="F61" i="7" s="1"/>
  <c r="F60" i="7" s="1"/>
  <c r="F59" i="7" s="1"/>
  <c r="F58" i="7" s="1"/>
  <c r="F57" i="7" s="1"/>
  <c r="H61" i="7"/>
  <c r="H60" i="7"/>
  <c r="H59" i="7" s="1"/>
  <c r="H58" i="7" s="1"/>
  <c r="H57" i="7" s="1"/>
  <c r="H55" i="7"/>
  <c r="H54" i="7" s="1"/>
  <c r="H53" i="7" s="1"/>
  <c r="H52" i="7" s="1"/>
  <c r="G55" i="7"/>
  <c r="G54" i="7" s="1"/>
  <c r="G53" i="7" s="1"/>
  <c r="G52" i="7" s="1"/>
  <c r="F55" i="7"/>
  <c r="F54" i="7" s="1"/>
  <c r="F53" i="7" s="1"/>
  <c r="F52" i="7" s="1"/>
  <c r="H50" i="7"/>
  <c r="H49" i="7" s="1"/>
  <c r="H48" i="7" s="1"/>
  <c r="H47" i="7" s="1"/>
  <c r="G50" i="7"/>
  <c r="G49" i="7" s="1"/>
  <c r="G48" i="7" s="1"/>
  <c r="G47" i="7" s="1"/>
  <c r="F50" i="7"/>
  <c r="F49" i="7" s="1"/>
  <c r="F48" i="7" s="1"/>
  <c r="F47" i="7" s="1"/>
  <c r="L44" i="7"/>
  <c r="K44" i="7"/>
  <c r="J44" i="7"/>
  <c r="I44" i="7"/>
  <c r="H44" i="7"/>
  <c r="H43" i="7" s="1"/>
  <c r="G44" i="7"/>
  <c r="G43" i="7" s="1"/>
  <c r="F44" i="7"/>
  <c r="F43" i="7"/>
  <c r="H41" i="7"/>
  <c r="G41" i="7"/>
  <c r="F41" i="7"/>
  <c r="H39" i="7"/>
  <c r="G39" i="7"/>
  <c r="F39" i="7"/>
  <c r="F37" i="7"/>
  <c r="H36" i="7"/>
  <c r="H35" i="7" s="1"/>
  <c r="H34" i="7" s="1"/>
  <c r="H33" i="7" s="1"/>
  <c r="G36" i="7"/>
  <c r="G35" i="7" s="1"/>
  <c r="G34" i="7" s="1"/>
  <c r="G33" i="7" s="1"/>
  <c r="F31" i="7"/>
  <c r="H29" i="7"/>
  <c r="G29" i="7"/>
  <c r="L28" i="7"/>
  <c r="K28" i="7"/>
  <c r="J28" i="7"/>
  <c r="I28" i="7"/>
  <c r="F27" i="7"/>
  <c r="H25" i="7"/>
  <c r="H24" i="7" s="1"/>
  <c r="H23" i="7" s="1"/>
  <c r="G25" i="7"/>
  <c r="G24" i="7" s="1"/>
  <c r="G23" i="7" s="1"/>
  <c r="F25" i="7"/>
  <c r="F24" i="7" s="1"/>
  <c r="F23" i="7" s="1"/>
  <c r="H19" i="7"/>
  <c r="H18" i="7" s="1"/>
  <c r="H17" i="7" s="1"/>
  <c r="H16" i="7" s="1"/>
  <c r="H15" i="7" s="1"/>
  <c r="G19" i="7"/>
  <c r="G18" i="7" s="1"/>
  <c r="G17" i="7" s="1"/>
  <c r="G16" i="7" s="1"/>
  <c r="G15" i="7" s="1"/>
  <c r="F19" i="7"/>
  <c r="F18" i="7"/>
  <c r="F17" i="7" s="1"/>
  <c r="F16" i="7" s="1"/>
  <c r="F15" i="7" s="1"/>
  <c r="L15" i="7"/>
  <c r="K15" i="7"/>
  <c r="K14" i="7" s="1"/>
  <c r="K195" i="7" s="1"/>
  <c r="J15" i="7"/>
  <c r="I15" i="7"/>
  <c r="I14" i="7" s="1"/>
  <c r="I195" i="7" s="1"/>
  <c r="L14" i="7"/>
  <c r="L195" i="7" s="1"/>
  <c r="J14" i="7"/>
  <c r="J195" i="7" s="1"/>
  <c r="F72" i="7" l="1"/>
  <c r="F66" i="7" s="1"/>
  <c r="F65" i="7" s="1"/>
  <c r="F64" i="7" s="1"/>
  <c r="G72" i="7"/>
  <c r="G66" i="7" s="1"/>
  <c r="G65" i="7" s="1"/>
  <c r="G64" i="7" s="1"/>
  <c r="H100" i="7"/>
  <c r="H99" i="7" s="1"/>
  <c r="H98" i="7" s="1"/>
  <c r="H72" i="7"/>
  <c r="H66" i="7" s="1"/>
  <c r="H65" i="7" s="1"/>
  <c r="H64" i="7" s="1"/>
  <c r="F100" i="7"/>
  <c r="F99" i="7" s="1"/>
  <c r="F98" i="7" s="1"/>
  <c r="G100" i="7"/>
  <c r="G99" i="7" s="1"/>
  <c r="G98" i="7" s="1"/>
  <c r="H113" i="7"/>
  <c r="G80" i="7"/>
  <c r="H130" i="7"/>
  <c r="H97" i="7" s="1"/>
  <c r="G153" i="7"/>
  <c r="F46" i="7"/>
  <c r="F113" i="7"/>
  <c r="G130" i="7"/>
  <c r="F153" i="7"/>
  <c r="H46" i="7"/>
  <c r="F81" i="7"/>
  <c r="F80" i="7" s="1"/>
  <c r="H80" i="7"/>
  <c r="F130" i="7"/>
  <c r="G113" i="7"/>
  <c r="G28" i="7"/>
  <c r="G27" i="7" s="1"/>
  <c r="G22" i="7" s="1"/>
  <c r="G21" i="7" s="1"/>
  <c r="H28" i="7"/>
  <c r="H27" i="7" s="1"/>
  <c r="H22" i="7" s="1"/>
  <c r="H21" i="7" s="1"/>
  <c r="F36" i="7"/>
  <c r="F35" i="7" s="1"/>
  <c r="F34" i="7" s="1"/>
  <c r="F33" i="7" s="1"/>
  <c r="G46" i="7"/>
  <c r="F22" i="7"/>
  <c r="F21" i="7" s="1"/>
  <c r="F14" i="7" l="1"/>
  <c r="F97" i="7"/>
  <c r="G97" i="7"/>
  <c r="H14" i="7"/>
  <c r="H195" i="7" s="1"/>
  <c r="G14" i="7"/>
  <c r="F195" i="7"/>
  <c r="G195" i="7" l="1"/>
  <c r="I197" i="7"/>
  <c r="J197" i="7" l="1"/>
  <c r="K197" i="7"/>
  <c r="G19" i="9" l="1"/>
  <c r="G18" i="9" s="1"/>
  <c r="G17" i="9" s="1"/>
  <c r="G16" i="9" s="1"/>
  <c r="G48" i="9" s="1"/>
  <c r="F19" i="9"/>
  <c r="F18" i="9"/>
  <c r="F17" i="9"/>
  <c r="F16" i="9" s="1"/>
  <c r="F48" i="9" s="1"/>
</calcChain>
</file>

<file path=xl/sharedStrings.xml><?xml version="1.0" encoding="utf-8"?>
<sst xmlns="http://schemas.openxmlformats.org/spreadsheetml/2006/main" count="850" uniqueCount="337">
  <si>
    <t>к  решению Совета депутатов</t>
  </si>
  <si>
    <t>МО Усадищенское сельское поселение</t>
  </si>
  <si>
    <t xml:space="preserve">Волховского муниципального района </t>
  </si>
  <si>
    <t>Ленинградской области</t>
  </si>
  <si>
    <t>Код бюджетной классификации</t>
  </si>
  <si>
    <t>2025 год</t>
  </si>
  <si>
    <t>2026 год</t>
  </si>
  <si>
    <t>2027 год</t>
  </si>
  <si>
    <t>Приложение 2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</si>
  <si>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</si>
  <si>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</si>
  <si>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</si>
  <si>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</si>
  <si>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</si>
  <si>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</si>
  <si>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ИМУЩЕСТВО</t>
  </si>
  <si>
    <t>Налог на имущество физических лиц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</si>
  <si>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</si>
  <si>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</si>
  <si>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</si>
  <si>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</si>
  <si>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</si>
  <si>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</si>
  <si>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Приложение 3</t>
  </si>
  <si>
    <t>к 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</si>
  <si>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</si>
  <si>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</si>
  <si>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</si>
  <si>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>2 00 00000 00 0000 000</t>
  </si>
  <si>
    <t>2 02 00000 00 0000 000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</si>
  <si>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</si>
  <si>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</si>
  <si>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</si>
  <si>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расходы органов местного самоуправления</t>
  </si>
  <si>
    <t>Другие общегосударственные вопросы</t>
  </si>
  <si>
    <t>Мобилизационная и вневойсковая подготовка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</si>
  <si>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</si>
  <si>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</si>
  <si>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</si>
  <si>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</si>
  <si>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КУЛЬТУРА, КИНЕМАТОГРАФИЯ</t>
  </si>
  <si>
    <t>Культура</t>
  </si>
  <si>
    <t>Пенсионное обеспечение</t>
  </si>
  <si>
    <t>Физическая культура</t>
  </si>
  <si>
    <t>Условно утвержденные расходы</t>
  </si>
  <si>
    <t>Приложение 5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</si>
  <si>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</si>
  <si>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</si>
  <si>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</si>
  <si>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</si>
  <si>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</si>
  <si>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</si>
  <si>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</si>
  <si>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</si>
  <si>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</si>
  <si>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</si>
  <si>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</si>
  <si>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</si>
  <si>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</si>
  <si>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</si>
  <si>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</si>
  <si>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</si>
  <si>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</si>
  <si>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</si>
  <si>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</si>
  <si>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</si>
  <si>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</si>
  <si>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</si>
  <si>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</si>
  <si>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</si>
  <si>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</si>
  <si>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</si>
  <si>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</si>
  <si>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</si>
  <si>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</si>
  <si>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</si>
  <si>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</si>
  <si>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</si>
  <si>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</si>
  <si>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</si>
  <si>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</si>
  <si>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</si>
  <si>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</si>
  <si>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</si>
  <si>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</si>
  <si>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</si>
  <si>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</si>
  <si>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</si>
  <si>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</si>
  <si>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</si>
  <si>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</si>
  <si>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</si>
  <si>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</si>
  <si>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</si>
  <si>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</si>
  <si>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</si>
  <si>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</si>
  <si>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</si>
  <si>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</si>
  <si>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</si>
  <si>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</si>
  <si>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</si>
  <si>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</si>
  <si>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</si>
  <si>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</si>
  <si>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</si>
  <si>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</si>
  <si>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</si>
  <si>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</si>
  <si>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</si>
  <si>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</si>
  <si>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</si>
  <si>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</si>
  <si>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</si>
  <si>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</si>
  <si>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</si>
  <si>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</si>
  <si>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</si>
  <si>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</si>
  <si>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</si>
  <si>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</si>
  <si>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</si>
  <si>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</si>
  <si>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</si>
  <si>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</si>
  <si>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</si>
  <si>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</si>
  <si>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</si>
  <si>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</si>
  <si>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</si>
  <si>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</si>
  <si>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</si>
  <si>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</si>
  <si>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</si>
  <si>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</si>
  <si>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</si>
  <si>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</si>
  <si>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</si>
  <si>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</si>
  <si>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</si>
  <si>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</si>
  <si>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</si>
  <si>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</si>
  <si>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</si>
  <si>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</si>
  <si>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</si>
  <si>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</si>
  <si>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</si>
  <si>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</si>
  <si>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</si>
  <si>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</si>
  <si>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</si>
  <si>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</si>
  <si>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</si>
  <si>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</si>
  <si>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</si>
  <si>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</si>
  <si>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</si>
  <si>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</si>
  <si>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</si>
  <si>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</si>
  <si>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</si>
  <si>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</si>
  <si>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</si>
  <si>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</si>
  <si>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</si>
  <si>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</si>
  <si>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</si>
  <si>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</si>
  <si>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</si>
  <si>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</si>
  <si>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</si>
  <si>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</si>
  <si>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</si>
  <si>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</si>
  <si>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</si>
  <si>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</si>
  <si>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</si>
  <si>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</si>
  <si>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</si>
  <si>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</si>
  <si>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</si>
  <si>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</si>
  <si>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</si>
  <si>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</si>
  <si>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</si>
  <si>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</si>
  <si>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</si>
  <si>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</si>
  <si>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</si>
  <si>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</si>
  <si>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</si>
  <si>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</si>
  <si>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</si>
  <si>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</si>
  <si>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</si>
  <si>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</si>
  <si>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</si>
  <si>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</si>
  <si>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</si>
  <si>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</si>
  <si>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</si>
  <si>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</si>
  <si>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</si>
  <si>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</si>
  <si>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</si>
  <si>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</si>
  <si>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</si>
  <si>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</si>
  <si>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</si>
  <si>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</si>
  <si>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</si>
  <si>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</si>
  <si>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</si>
  <si>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</si>
  <si>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</si>
  <si>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</si>
  <si>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</si>
  <si>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</si>
  <si>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</si>
  <si>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</si>
  <si>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</si>
  <si>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08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</si>
  <si>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</si>
  <si>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</si>
  <si>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</si>
  <si>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</si>
  <si>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</si>
  <si>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</si>
  <si>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</si>
  <si>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</si>
  <si>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</si>
  <si>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</si>
  <si>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</si>
  <si>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</si>
  <si>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</si>
  <si>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</si>
  <si>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</si>
  <si>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</si>
  <si>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</si>
  <si>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</si>
  <si>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</si>
  <si>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</si>
  <si>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</si>
  <si>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</si>
  <si>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</si>
  <si>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</si>
  <si>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</si>
  <si>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</si>
  <si>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t>14 4 01 00 170</t>
  </si>
  <si>
    <t>Всего</t>
  </si>
  <si>
    <r>
      <t>13 4 01 00</t>
    </r>
    <r>
      <rPr>
        <b/>
        <sz val="10"/>
        <rFont val="Times New Roman"/>
        <family val="1"/>
        <charset val="204"/>
      </rPr>
      <t>170</t>
    </r>
  </si>
  <si>
    <r>
      <t>14 4 01 00</t>
    </r>
    <r>
      <rPr>
        <b/>
        <sz val="10"/>
        <rFont val="Times New Roman"/>
        <family val="1"/>
        <charset val="204"/>
      </rPr>
      <t>170</t>
    </r>
  </si>
  <si>
    <t xml:space="preserve">Безвозмездные поступления от других бюджетов бюджетной системы Российской Федерации в бюджет муниципального образования Усадищенское сельское поселение Волховского муниципального района Ленинградской области на 2026 год  и плановый период 2027 и 2028 годов </t>
  </si>
  <si>
    <t>2028 год</t>
  </si>
  <si>
    <t>ДОХОДЫ ОТ ПРОДАЖИ МАТЕРИАЛЬНЫХ И НЕМАТЕРИАЛЬНЫХ АКТИВОВ</t>
  </si>
  <si>
    <t>Субвенции бюджетам бюджетной системы Российской Федерации</t>
  </si>
  <si>
    <t>2 02 49999 00 0000 150</t>
  </si>
  <si>
    <t>Наименование показателя</t>
  </si>
  <si>
    <t>Вспомогательная информация</t>
  </si>
  <si>
    <t>Сумма 
(тысяч рублей)</t>
  </si>
  <si>
    <t>1 00 00000 00 0000 000</t>
  </si>
  <si>
    <t>1 01 00000 00 0000 000</t>
  </si>
  <si>
    <t>1 01 02000 01 0000 110</t>
  </si>
  <si>
    <t>1 03 00000 00 0000 000</t>
  </si>
  <si>
    <t>1 03 02000 01 0000 110</t>
  </si>
  <si>
    <t>НАЛОГИ НА СОВОКУПНЫЙ ДОХОД</t>
  </si>
  <si>
    <t>1 05 03 000 01 0000 110</t>
  </si>
  <si>
    <t>Единый сельскохозяйственный налог</t>
  </si>
  <si>
    <t>1 06 00000 00 0000 000</t>
  </si>
  <si>
    <t>1 06 01000 00 0000 110</t>
  </si>
  <si>
    <t>1 06 06000 00 0000 110</t>
  </si>
  <si>
    <t xml:space="preserve">Земельный налог </t>
  </si>
  <si>
    <t>1 11 00000 00 0000 000</t>
  </si>
  <si>
    <t>1 11 05000 00 0000 120</t>
  </si>
  <si>
    <t>1 11 09000 00 0000 120</t>
  </si>
  <si>
    <t>1 13 00000 00 0000 000</t>
  </si>
  <si>
    <t>ДОХОДЫ ОТ ОКАЗАНИЯ ПЛАТНЫХ УСЛУГ И КОМПЕНСАЦИИ ЗАТРАТ ГОСУДАРСТВА</t>
  </si>
  <si>
    <t>1 13 01000 00 0000 130</t>
  </si>
  <si>
    <t>Доходы от оказания платных услуг (работ)</t>
  </si>
  <si>
    <t>1 13 02000 00 0000 130</t>
  </si>
  <si>
    <t>Доходы от компенсации затрат государства</t>
  </si>
  <si>
    <t xml:space="preserve">1 14 00000 00 0000 000 </t>
  </si>
  <si>
    <t xml:space="preserve">1 14 02000 00 0000 000 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</si>
  <si>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</si>
  <si>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1 16 00000 00 0000 000 </t>
  </si>
  <si>
    <t>ШТРАФЫ, САНКЦИИ, ВОЗМЕЩЕНИЕ УЩЕРБА</t>
  </si>
  <si>
    <t xml:space="preserve">1 17 00000 00 0000 000 </t>
  </si>
  <si>
    <t>ПРОЧИЕ НЕНАЛОГОВЫЕ ДОХОДЫ</t>
  </si>
  <si>
    <t>ВСЕГО  ДОХОДОВ</t>
  </si>
  <si>
    <t>2 02 10000 00 0000 150</t>
  </si>
  <si>
    <t xml:space="preserve">Дотации бюджетам субъектов Российской Федерации и муниципальных образований </t>
  </si>
  <si>
    <t>2 02 16001 00 0000 150</t>
  </si>
  <si>
    <t>Дотации  на выравнивание бюджетной обеспеченности из бюджетов муниципальных районов (за счет средств областного бюджета)</t>
  </si>
  <si>
    <t>Дотации  на выравнивание бюджетной обеспеченности из бюджетов муниципальных районов (за счет средств районного бюджета)</t>
  </si>
  <si>
    <t>2 02 20000 00 0000 150</t>
  </si>
  <si>
    <t>Субсидии бюджетам бюджетной системы Российской Федерации (межбюджетные субсидии)</t>
  </si>
  <si>
    <t>2 02 25497 00 0000 150</t>
  </si>
  <si>
    <t>Субсидии бюджетам на реализацию мероприятий по обеспечению жильем молодых семей</t>
  </si>
  <si>
    <t>Субсидии на реализацию мероприятий по обеспечению жильем молодых семей</t>
  </si>
  <si>
    <t xml:space="preserve">2 02 29999 00 0000 150 </t>
  </si>
  <si>
    <t>Прочие субсидии</t>
  </si>
  <si>
    <t>Прочие субсидии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№597 "О мероприятиях по реализации государственной социальной политики"</t>
  </si>
  <si>
    <t>Прочие субсидии на проведение мероприятий, направленных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</si>
  <si>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Прочие субсидии на поддержку развития общественной инфраструктуры муниципального значения</t>
  </si>
  <si>
    <t>Прочие субсидии на комплекс мероприятий по борьбе с борщевиком Сосновского</t>
  </si>
  <si>
    <t xml:space="preserve">2 02 40000 00 0000 150 </t>
  </si>
  <si>
    <t>Иные межбюджетные трансферты</t>
  </si>
  <si>
    <t>Прочие межбюджетные трансферты, передаваемые бюджетам</t>
  </si>
  <si>
    <t>Прочие межбюджетные трансферты, передаваемые на 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</si>
  <si>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>Прочие межбюджетные трансферты, передаваемые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№597 "О мероприятиях по реализации государственной социальной политики"</t>
  </si>
  <si>
    <t>Прочие межбюджетные трансферты, передаваемые на организацию и проведение мероприятий в сфере культуры</t>
  </si>
  <si>
    <t>Прочие межбюджетные трансферты, передаваемые на оплату электроэнергии за уличное освещение</t>
  </si>
  <si>
    <t>ВСЕГО  БЕЗВОЗМЕЗДНЫХ  ПОСТУПЛЕНИЙ</t>
  </si>
  <si>
    <t>Поступления доходов в бюджет муниципального образования Усадищенское сельское поселение Волховского муниципального района Ленинградской области на 2025 год и плановый период 2026 и 2027 годов</t>
  </si>
  <si>
    <t>2026 год
(утверждено)</t>
  </si>
  <si>
    <t>2026 год
(изменения)</t>
  </si>
  <si>
    <t>Субвенции местным бюджетам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</si>
  <si>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</si>
  <si>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 xml:space="preserve">Прочие субсидии на проведение мероприятий по ремонту и модернизации мест (площадок) накопления твердых коммунальных отходов </t>
  </si>
  <si>
    <t>Прочие межбюджетные трансферты, передаваемые на обслуживание муниципальной системы  оповещения на территории Волховского муниципального района</t>
  </si>
  <si>
    <t>2 02 30000 00 0000 150</t>
  </si>
  <si>
    <t>2 02 30024 00 0000 150</t>
  </si>
  <si>
    <t>2 02 35118 00 0000 150</t>
  </si>
  <si>
    <t>Прочие межбюджетные трансферты, передаваемые на реализацию мероприятий по обеспечению устойчивого функционирования  объектов теплоснабжения</t>
  </si>
  <si>
    <t>Прочие субсидии на реализацию устойчивого функционирования объектов теплоснабжения(ремонт куровли в котельной)</t>
  </si>
  <si>
    <t>Прочие субсидии на реализацию устойчивого функционирования объектов теплоснабжения(замена котлоагрегата с горелкой)</t>
  </si>
  <si>
    <t>Субсидии на ремонт автомобильных дорог общего пользования местного значения (неконкурсные)</t>
  </si>
  <si>
    <t>Субсидии на ремонт автомобильных дорог общего пользования местного значения</t>
  </si>
  <si>
    <t>2 02 20216 00 00000 150</t>
  </si>
  <si>
    <t>Приложение 1</t>
  </si>
  <si>
    <t>Прочие межбюджетные трансферты, на подготовку и выполнение тушения лесных и торфяных пожаров</t>
  </si>
  <si>
    <t>Прочие субсидии на реализацию устойчивого функционирования объектов теплоснабжения(ремонт участка тепловой сети)</t>
  </si>
  <si>
    <t>2027 год
(утверждено)</t>
  </si>
  <si>
    <t>тыс.рублей</t>
  </si>
  <si>
    <t>2027 год
(изменения)</t>
  </si>
  <si>
    <t>от 22.05.2026г.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</si>
</sst>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\ ##0.00_р_._-;\-* #\ ##0.00_р_._-;_-* &quot;-&quot;??_р_._-;_-@_-"/>
    <numFmt numFmtId="165" formatCode="?"/>
    <numFmt numFmtId="166" formatCode="_-* #\ ##0.0_р_._-;\-* #\ ##0.0_р_._-;_-* &quot;-&quot;?_р_._-;_-@_-"/>
    <numFmt numFmtId="167" formatCode="#\ ##0.00&quot;р.&quot;"/>
    <numFmt numFmtId="168" formatCode="_-* #\ ##0.00\ _₽_-;\-* #\ ##0.00\ _₽_-;_-* &quot;-&quot;??\ _₽_-;_-@_-"/>
    <numFmt numFmtId="169" formatCode="#,##0.0"/>
  </numFmts>
  <fonts count="5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sz val="18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</font>
    <font>
      <sz val="14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2"/>
      <name val="Times New Roman"/>
      <family val="1"/>
    </font>
    <font>
      <sz val="12"/>
      <color rgb="FFC00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</font>
    <font>
      <i/>
      <sz val="11"/>
      <name val="Times New Roman"/>
      <family val="1"/>
    </font>
    <font>
      <b/>
      <i/>
      <sz val="12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0" fillId="0" borderId="0"/>
    <xf numFmtId="0" fontId="20" fillId="0" borderId="0"/>
    <xf numFmtId="0" fontId="3" fillId="0" borderId="0"/>
    <xf numFmtId="0" fontId="6" fillId="0" borderId="0"/>
    <xf numFmtId="0" fontId="3" fillId="0" borderId="0"/>
    <xf numFmtId="164" fontId="20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258">
    <xf numFmtId="0" fontId="0" fillId="0" borderId="0" xfId="0"/>
    <xf numFmtId="0" fontId="8" fillId="2" borderId="0" xfId="3" applyFont="1" applyFill="1" applyAlignment="1">
      <alignment vertical="center"/>
    </xf>
    <xf numFmtId="0" fontId="8" fillId="2" borderId="0" xfId="3" applyFont="1" applyFill="1" applyAlignment="1">
      <alignment horizontal="center" vertical="center"/>
    </xf>
    <xf numFmtId="0" fontId="9" fillId="2" borderId="0" xfId="3" applyFont="1" applyFill="1" applyAlignment="1">
      <alignment horizontal="left"/>
    </xf>
    <xf numFmtId="0" fontId="8" fillId="2" borderId="0" xfId="3" applyFont="1" applyFill="1" applyAlignment="1">
      <alignment horizontal="left"/>
    </xf>
    <xf numFmtId="0" fontId="9" fillId="2" borderId="0" xfId="3" applyFont="1" applyFill="1" applyAlignment="1">
      <alignment horizontal="center" vertical="center"/>
    </xf>
    <xf numFmtId="0" fontId="10" fillId="2" borderId="0" xfId="3" applyFont="1" applyFill="1"/>
    <xf numFmtId="0" fontId="10" fillId="2" borderId="0" xfId="3" applyFont="1" applyFill="1" applyAlignment="1">
      <alignment horizontal="left"/>
    </xf>
    <xf numFmtId="0" fontId="11" fillId="2" borderId="0" xfId="3" applyFont="1" applyFill="1" applyAlignment="1">
      <alignment horizontal="left"/>
    </xf>
    <xf numFmtId="0" fontId="11" fillId="2" borderId="0" xfId="3" applyFont="1" applyFill="1"/>
    <xf numFmtId="0" fontId="10" fillId="2" borderId="0" xfId="3" applyFont="1" applyFill="1" applyAlignment="1">
      <alignment horizontal="center" vertical="center"/>
    </xf>
    <xf numFmtId="0" fontId="8" fillId="2" borderId="0" xfId="3" applyFont="1" applyFill="1"/>
    <xf numFmtId="164" fontId="8" fillId="2" borderId="0" xfId="7" applyFont="1" applyFill="1" applyAlignment="1">
      <alignment vertical="center"/>
    </xf>
    <xf numFmtId="0" fontId="9" fillId="2" borderId="0" xfId="3" applyFont="1" applyFill="1" applyAlignment="1">
      <alignment horizontal="right"/>
    </xf>
    <xf numFmtId="0" fontId="5" fillId="2" borderId="0" xfId="3" applyFont="1" applyFill="1" applyAlignment="1">
      <alignment horizontal="center"/>
    </xf>
    <xf numFmtId="0" fontId="12" fillId="2" borderId="0" xfId="3" applyFont="1" applyFill="1" applyAlignment="1">
      <alignment horizontal="center"/>
    </xf>
    <xf numFmtId="49" fontId="13" fillId="2" borderId="0" xfId="4" applyNumberFormat="1" applyFont="1" applyFill="1" applyAlignment="1">
      <alignment horizontal="left" vertical="center" wrapText="1"/>
    </xf>
    <xf numFmtId="49" fontId="13" fillId="2" borderId="0" xfId="4" applyNumberFormat="1" applyFont="1" applyFill="1" applyAlignment="1">
      <alignment horizontal="center" vertical="center" wrapText="1"/>
    </xf>
    <xf numFmtId="166" fontId="8" fillId="2" borderId="0" xfId="3" applyNumberFormat="1" applyFont="1" applyFill="1"/>
    <xf numFmtId="0" fontId="16" fillId="2" borderId="0" xfId="3" applyFont="1" applyFill="1" applyAlignment="1">
      <alignment horizontal="left" vertical="top" wrapText="1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8" fillId="2" borderId="0" xfId="3" applyFont="1" applyFill="1" applyAlignment="1">
      <alignment horizontal="center" vertical="top"/>
    </xf>
    <xf numFmtId="166" fontId="14" fillId="2" borderId="1" xfId="7" applyNumberFormat="1" applyFont="1" applyFill="1" applyBorder="1" applyAlignment="1">
      <alignment horizontal="center" vertical="justify" wrapText="1"/>
    </xf>
    <xf numFmtId="166" fontId="14" fillId="2" borderId="1" xfId="7" applyNumberFormat="1" applyFont="1" applyFill="1" applyBorder="1" applyAlignment="1">
      <alignment horizontal="justify" vertical="center" wrapText="1"/>
    </xf>
    <xf numFmtId="166" fontId="16" fillId="2" borderId="1" xfId="7" applyNumberFormat="1" applyFont="1" applyFill="1" applyBorder="1" applyAlignment="1">
      <alignment horizontal="justify" vertical="center" wrapText="1"/>
    </xf>
    <xf numFmtId="2" fontId="16" fillId="2" borderId="23" xfId="0" applyNumberFormat="1" applyFont="1" applyFill="1" applyBorder="1" applyAlignment="1">
      <alignment horizontal="center" vertical="center" wrapText="1"/>
    </xf>
    <xf numFmtId="166" fontId="16" fillId="2" borderId="1" xfId="7" applyNumberFormat="1" applyFont="1" applyFill="1" applyBorder="1" applyAlignment="1">
      <alignment horizontal="justify" vertical="center"/>
    </xf>
    <xf numFmtId="166" fontId="14" fillId="2" borderId="6" xfId="0" applyNumberFormat="1" applyFont="1" applyFill="1" applyBorder="1" applyAlignment="1">
      <alignment horizontal="justify" vertical="center" wrapText="1"/>
    </xf>
    <xf numFmtId="2" fontId="18" fillId="2" borderId="0" xfId="3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right"/>
    </xf>
    <xf numFmtId="49" fontId="25" fillId="2" borderId="17" xfId="0" applyNumberFormat="1" applyFont="1" applyFill="1" applyBorder="1" applyAlignment="1">
      <alignment horizontal="center" vertical="top" wrapText="1"/>
    </xf>
    <xf numFmtId="165" fontId="25" fillId="2" borderId="20" xfId="0" applyNumberFormat="1" applyFont="1" applyFill="1" applyBorder="1" applyAlignment="1">
      <alignment horizontal="center" vertical="top" wrapText="1"/>
    </xf>
    <xf numFmtId="49" fontId="27" fillId="3" borderId="8" xfId="0" applyNumberFormat="1" applyFont="1" applyFill="1" applyBorder="1" applyAlignment="1">
      <alignment horizontal="left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49" fontId="27" fillId="3" borderId="2" xfId="1" applyNumberFormat="1" applyFont="1" applyFill="1" applyBorder="1" applyAlignment="1">
      <alignment horizontal="center" vertical="center" wrapText="1"/>
    </xf>
    <xf numFmtId="166" fontId="27" fillId="3" borderId="1" xfId="7" applyNumberFormat="1" applyFont="1" applyFill="1" applyBorder="1" applyAlignment="1">
      <alignment horizontal="center" vertical="justify" wrapText="1"/>
    </xf>
    <xf numFmtId="0" fontId="27" fillId="2" borderId="8" xfId="0" applyFont="1" applyFill="1" applyBorder="1" applyAlignment="1">
      <alignment horizontal="left" vertical="top" wrapText="1"/>
    </xf>
    <xf numFmtId="49" fontId="27" fillId="2" borderId="1" xfId="0" applyNumberFormat="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166" fontId="27" fillId="2" borderId="1" xfId="7" applyNumberFormat="1" applyFont="1" applyFill="1" applyBorder="1" applyAlignment="1">
      <alignment horizontal="justify" vertical="center" wrapText="1"/>
    </xf>
    <xf numFmtId="49" fontId="28" fillId="2" borderId="8" xfId="0" applyNumberFormat="1" applyFont="1" applyFill="1" applyBorder="1" applyAlignment="1">
      <alignment horizontal="left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166" fontId="28" fillId="2" borderId="1" xfId="7" applyNumberFormat="1" applyFont="1" applyFill="1" applyBorder="1" applyAlignment="1">
      <alignment horizontal="justify" vertical="center" wrapText="1"/>
    </xf>
    <xf numFmtId="167" fontId="28" fillId="2" borderId="8" xfId="0" applyNumberFormat="1" applyFont="1" applyFill="1" applyBorder="1" applyAlignment="1">
      <alignment horizontal="left" vertical="top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2" borderId="2" xfId="1" applyNumberFormat="1" applyFont="1" applyFill="1" applyBorder="1" applyAlignment="1">
      <alignment horizontal="center" vertical="center" wrapText="1"/>
    </xf>
    <xf numFmtId="166" fontId="21" fillId="2" borderId="1" xfId="7" applyNumberFormat="1" applyFont="1" applyFill="1" applyBorder="1" applyAlignment="1">
      <alignment horizontal="justify" vertical="center" wrapText="1"/>
    </xf>
    <xf numFmtId="49" fontId="28" fillId="2" borderId="8" xfId="0" applyNumberFormat="1" applyFont="1" applyFill="1" applyBorder="1" applyAlignment="1">
      <alignment horizontal="left" vertical="top" wrapText="1"/>
    </xf>
    <xf numFmtId="0" fontId="21" fillId="2" borderId="8" xfId="0" applyFont="1" applyFill="1" applyBorder="1" applyAlignment="1">
      <alignment horizontal="left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left" vertical="top" wrapText="1"/>
    </xf>
    <xf numFmtId="166" fontId="21" fillId="2" borderId="1" xfId="0" applyNumberFormat="1" applyFont="1" applyFill="1" applyBorder="1" applyAlignment="1">
      <alignment vertical="center" wrapText="1"/>
    </xf>
    <xf numFmtId="166" fontId="21" fillId="2" borderId="1" xfId="7" applyNumberFormat="1" applyFont="1" applyFill="1" applyBorder="1" applyAlignment="1">
      <alignment vertical="center" wrapText="1"/>
    </xf>
    <xf numFmtId="49" fontId="27" fillId="2" borderId="8" xfId="0" applyNumberFormat="1" applyFont="1" applyFill="1" applyBorder="1" applyAlignment="1">
      <alignment horizontal="left" vertical="center" wrapText="1"/>
    </xf>
    <xf numFmtId="49" fontId="27" fillId="2" borderId="2" xfId="1" applyNumberFormat="1" applyFont="1" applyFill="1" applyBorder="1" applyAlignment="1">
      <alignment horizontal="center" vertical="center" wrapText="1"/>
    </xf>
    <xf numFmtId="49" fontId="28" fillId="2" borderId="2" xfId="1" applyNumberFormat="1" applyFont="1" applyFill="1" applyBorder="1" applyAlignment="1">
      <alignment horizontal="center" vertical="center" wrapText="1"/>
    </xf>
    <xf numFmtId="49" fontId="27" fillId="2" borderId="1" xfId="1" applyNumberFormat="1" applyFont="1" applyFill="1" applyBorder="1" applyAlignment="1">
      <alignment horizontal="left" vertical="center" wrapText="1"/>
    </xf>
    <xf numFmtId="49" fontId="28" fillId="2" borderId="8" xfId="0" applyNumberFormat="1" applyFont="1" applyFill="1" applyBorder="1" applyAlignment="1">
      <alignment horizontal="left" wrapText="1"/>
    </xf>
    <xf numFmtId="167" fontId="28" fillId="2" borderId="8" xfId="0" applyNumberFormat="1" applyFont="1" applyFill="1" applyBorder="1" applyAlignment="1">
      <alignment horizontal="left" wrapText="1"/>
    </xf>
    <xf numFmtId="49" fontId="21" fillId="2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164" fontId="21" fillId="2" borderId="21" xfId="7" applyFont="1" applyFill="1" applyBorder="1" applyAlignment="1">
      <alignment horizontal="center" vertical="center" wrapText="1"/>
    </xf>
    <xf numFmtId="49" fontId="21" fillId="2" borderId="21" xfId="7" applyNumberFormat="1" applyFont="1" applyFill="1" applyBorder="1" applyAlignment="1">
      <alignment horizontal="center" vertical="center" wrapText="1"/>
    </xf>
    <xf numFmtId="49" fontId="21" fillId="2" borderId="22" xfId="0" applyNumberFormat="1" applyFont="1" applyFill="1" applyBorder="1" applyAlignment="1">
      <alignment horizontal="left" vertical="center" wrapText="1"/>
    </xf>
    <xf numFmtId="0" fontId="21" fillId="2" borderId="22" xfId="0" applyFont="1" applyFill="1" applyBorder="1" applyAlignment="1">
      <alignment horizontal="left" vertical="center" wrapText="1"/>
    </xf>
    <xf numFmtId="49" fontId="21" fillId="2" borderId="22" xfId="0" applyNumberFormat="1" applyFont="1" applyFill="1" applyBorder="1" applyAlignment="1">
      <alignment horizontal="center" vertical="center"/>
    </xf>
    <xf numFmtId="49" fontId="25" fillId="2" borderId="8" xfId="1" applyNumberFormat="1" applyFont="1" applyFill="1" applyBorder="1" applyAlignment="1">
      <alignment vertical="center" wrapText="1"/>
    </xf>
    <xf numFmtId="49" fontId="27" fillId="2" borderId="1" xfId="0" applyNumberFormat="1" applyFont="1" applyFill="1" applyBorder="1" applyAlignment="1">
      <alignment horizontal="left" wrapText="1"/>
    </xf>
    <xf numFmtId="49" fontId="29" fillId="2" borderId="1" xfId="1" applyNumberFormat="1" applyFont="1" applyFill="1" applyBorder="1" applyAlignment="1">
      <alignment horizontal="center" vertical="center" wrapText="1"/>
    </xf>
    <xf numFmtId="167" fontId="27" fillId="2" borderId="1" xfId="0" applyNumberFormat="1" applyFont="1" applyFill="1" applyBorder="1" applyAlignment="1">
      <alignment horizontal="left" wrapText="1"/>
    </xf>
    <xf numFmtId="49" fontId="29" fillId="2" borderId="1" xfId="4" applyNumberFormat="1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top" wrapText="1"/>
    </xf>
    <xf numFmtId="0" fontId="28" fillId="2" borderId="8" xfId="0" applyFont="1" applyFill="1" applyBorder="1" applyAlignment="1">
      <alignment vertical="center" wrapText="1"/>
    </xf>
    <xf numFmtId="0" fontId="28" fillId="2" borderId="1" xfId="7" applyNumberFormat="1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vertical="center" wrapText="1"/>
    </xf>
    <xf numFmtId="0" fontId="21" fillId="2" borderId="1" xfId="7" applyNumberFormat="1" applyFont="1" applyFill="1" applyBorder="1" applyAlignment="1">
      <alignment horizontal="center" vertical="center" wrapText="1"/>
    </xf>
    <xf numFmtId="49" fontId="25" fillId="3" borderId="8" xfId="1" applyNumberFormat="1" applyFont="1" applyFill="1" applyBorder="1" applyAlignment="1">
      <alignment vertical="center" wrapText="1"/>
    </xf>
    <xf numFmtId="49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166" fontId="28" fillId="3" borderId="1" xfId="7" applyNumberFormat="1" applyFont="1" applyFill="1" applyBorder="1" applyAlignment="1">
      <alignment horizontal="justify" vertical="center" wrapText="1"/>
    </xf>
    <xf numFmtId="49" fontId="30" fillId="2" borderId="8" xfId="1" applyNumberFormat="1" applyFont="1" applyFill="1" applyBorder="1" applyAlignment="1">
      <alignment vertical="center" wrapText="1"/>
    </xf>
    <xf numFmtId="0" fontId="28" fillId="2" borderId="2" xfId="0" applyFont="1" applyFill="1" applyBorder="1" applyAlignment="1">
      <alignment horizontal="center" vertical="center" wrapText="1"/>
    </xf>
    <xf numFmtId="167" fontId="29" fillId="2" borderId="1" xfId="0" applyNumberFormat="1" applyFont="1" applyFill="1" applyBorder="1" applyAlignment="1">
      <alignment horizontal="left" vertical="top" wrapText="1"/>
    </xf>
    <xf numFmtId="167" fontId="27" fillId="2" borderId="9" xfId="0" applyNumberFormat="1" applyFont="1" applyFill="1" applyBorder="1" applyAlignment="1">
      <alignment horizontal="left" vertical="top" wrapText="1"/>
    </xf>
    <xf numFmtId="167" fontId="21" fillId="2" borderId="8" xfId="0" applyNumberFormat="1" applyFont="1" applyFill="1" applyBorder="1" applyAlignment="1">
      <alignment horizontal="left" vertical="top" wrapText="1"/>
    </xf>
    <xf numFmtId="49" fontId="29" fillId="2" borderId="1" xfId="0" applyNumberFormat="1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/>
    </xf>
    <xf numFmtId="2" fontId="21" fillId="2" borderId="23" xfId="0" applyNumberFormat="1" applyFont="1" applyFill="1" applyBorder="1" applyAlignment="1">
      <alignment horizontal="center" vertical="center" wrapText="1"/>
    </xf>
    <xf numFmtId="49" fontId="21" fillId="2" borderId="23" xfId="0" applyNumberFormat="1" applyFont="1" applyFill="1" applyBorder="1" applyAlignment="1">
      <alignment horizontal="center" vertical="center" wrapText="1"/>
    </xf>
    <xf numFmtId="166" fontId="21" fillId="2" borderId="20" xfId="7" applyNumberFormat="1" applyFont="1" applyFill="1" applyBorder="1" applyAlignment="1">
      <alignment horizontal="justify" vertical="center" wrapText="1"/>
    </xf>
    <xf numFmtId="49" fontId="27" fillId="2" borderId="1" xfId="0" applyNumberFormat="1" applyFont="1" applyFill="1" applyBorder="1" applyAlignment="1">
      <alignment horizontal="center" vertical="center"/>
    </xf>
    <xf numFmtId="49" fontId="28" fillId="2" borderId="23" xfId="0" applyNumberFormat="1" applyFont="1" applyFill="1" applyBorder="1" applyAlignment="1">
      <alignment horizontal="center" vertical="center" wrapText="1"/>
    </xf>
    <xf numFmtId="49" fontId="25" fillId="3" borderId="8" xfId="0" applyNumberFormat="1" applyFont="1" applyFill="1" applyBorder="1" applyAlignment="1">
      <alignment horizontal="left" vertical="center" wrapText="1"/>
    </xf>
    <xf numFmtId="49" fontId="28" fillId="3" borderId="1" xfId="0" applyNumberFormat="1" applyFont="1" applyFill="1" applyBorder="1" applyAlignment="1">
      <alignment horizontal="center" vertical="center"/>
    </xf>
    <xf numFmtId="166" fontId="27" fillId="3" borderId="1" xfId="7" applyNumberFormat="1" applyFont="1" applyFill="1" applyBorder="1" applyAlignment="1">
      <alignment horizontal="justify" vertical="center" wrapText="1"/>
    </xf>
    <xf numFmtId="0" fontId="27" fillId="2" borderId="8" xfId="0" applyFont="1" applyFill="1" applyBorder="1" applyAlignment="1">
      <alignment vertical="center" wrapText="1"/>
    </xf>
    <xf numFmtId="49" fontId="28" fillId="2" borderId="1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left" wrapText="1"/>
    </xf>
    <xf numFmtId="49" fontId="28" fillId="2" borderId="2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/>
    </xf>
    <xf numFmtId="166" fontId="28" fillId="2" borderId="1" xfId="7" applyNumberFormat="1" applyFont="1" applyFill="1" applyBorder="1" applyAlignment="1">
      <alignment horizontal="justify" vertical="center"/>
    </xf>
    <xf numFmtId="49" fontId="21" fillId="2" borderId="2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166" fontId="21" fillId="2" borderId="1" xfId="7" applyNumberFormat="1" applyFont="1" applyFill="1" applyBorder="1" applyAlignment="1">
      <alignment horizontal="justify" vertical="center"/>
    </xf>
    <xf numFmtId="49" fontId="21" fillId="2" borderId="1" xfId="4" applyNumberFormat="1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top" wrapText="1"/>
    </xf>
    <xf numFmtId="0" fontId="28" fillId="2" borderId="8" xfId="0" applyFont="1" applyFill="1" applyBorder="1" applyAlignment="1">
      <alignment wrapText="1"/>
    </xf>
    <xf numFmtId="0" fontId="21" fillId="2" borderId="24" xfId="0" applyFont="1" applyFill="1" applyBorder="1" applyAlignment="1">
      <alignment horizontal="left" wrapText="1"/>
    </xf>
    <xf numFmtId="0" fontId="21" fillId="2" borderId="8" xfId="0" applyFont="1" applyFill="1" applyBorder="1" applyAlignment="1">
      <alignment wrapText="1"/>
    </xf>
    <xf numFmtId="0" fontId="25" fillId="3" borderId="25" xfId="1" applyFont="1" applyFill="1" applyBorder="1" applyAlignment="1">
      <alignment vertical="center"/>
    </xf>
    <xf numFmtId="0" fontId="27" fillId="2" borderId="25" xfId="1" applyFont="1" applyFill="1" applyBorder="1" applyAlignment="1">
      <alignment vertical="center"/>
    </xf>
    <xf numFmtId="49" fontId="29" fillId="2" borderId="2" xfId="1" applyNumberFormat="1" applyFont="1" applyFill="1" applyBorder="1" applyAlignment="1">
      <alignment horizontal="center" vertical="center" wrapText="1"/>
    </xf>
    <xf numFmtId="166" fontId="29" fillId="2" borderId="1" xfId="7" applyNumberFormat="1" applyFont="1" applyFill="1" applyBorder="1" applyAlignment="1">
      <alignment horizontal="justify" vertical="center" wrapText="1"/>
    </xf>
    <xf numFmtId="49" fontId="29" fillId="2" borderId="23" xfId="1" applyNumberFormat="1" applyFont="1" applyFill="1" applyBorder="1" applyAlignment="1">
      <alignment horizontal="center" vertical="center" wrapText="1"/>
    </xf>
    <xf numFmtId="166" fontId="29" fillId="2" borderId="20" xfId="7" applyNumberFormat="1" applyFont="1" applyFill="1" applyBorder="1" applyAlignment="1">
      <alignment horizontal="justify" vertical="center" wrapText="1"/>
    </xf>
    <xf numFmtId="0" fontId="21" fillId="2" borderId="21" xfId="0" applyFont="1" applyFill="1" applyBorder="1" applyAlignment="1">
      <alignment horizontal="center" vertical="center"/>
    </xf>
    <xf numFmtId="166" fontId="29" fillId="3" borderId="20" xfId="7" applyNumberFormat="1" applyFont="1" applyFill="1" applyBorder="1" applyAlignment="1">
      <alignment horizontal="justify" vertical="center" wrapText="1"/>
    </xf>
    <xf numFmtId="0" fontId="21" fillId="2" borderId="25" xfId="0" applyFont="1" applyFill="1" applyBorder="1" applyAlignment="1">
      <alignment horizontal="left" vertical="top" wrapText="1"/>
    </xf>
    <xf numFmtId="0" fontId="29" fillId="2" borderId="25" xfId="0" applyFont="1" applyFill="1" applyBorder="1" applyAlignment="1">
      <alignment horizontal="left" vertical="top" wrapText="1"/>
    </xf>
    <xf numFmtId="2" fontId="29" fillId="2" borderId="23" xfId="1" applyNumberFormat="1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wrapText="1"/>
    </xf>
    <xf numFmtId="166" fontId="21" fillId="3" borderId="1" xfId="7" applyNumberFormat="1" applyFont="1" applyFill="1" applyBorder="1" applyAlignment="1">
      <alignment horizontal="justify" vertical="center" wrapText="1"/>
    </xf>
    <xf numFmtId="49" fontId="21" fillId="2" borderId="1" xfId="0" applyNumberFormat="1" applyFont="1" applyFill="1" applyBorder="1" applyAlignment="1">
      <alignment horizontal="left" vertical="top" wrapText="1"/>
    </xf>
    <xf numFmtId="0" fontId="21" fillId="3" borderId="1" xfId="0" applyFont="1" applyFill="1" applyBorder="1" applyAlignment="1">
      <alignment horizontal="center" vertical="center"/>
    </xf>
    <xf numFmtId="0" fontId="25" fillId="2" borderId="25" xfId="1" applyFont="1" applyFill="1" applyBorder="1" applyAlignment="1">
      <alignment vertical="center"/>
    </xf>
    <xf numFmtId="0" fontId="28" fillId="2" borderId="8" xfId="0" applyFont="1" applyFill="1" applyBorder="1" applyAlignment="1">
      <alignment horizontal="left" vertical="top" wrapText="1"/>
    </xf>
    <xf numFmtId="166" fontId="21" fillId="3" borderId="1" xfId="7" applyNumberFormat="1" applyFont="1" applyFill="1" applyBorder="1" applyAlignment="1">
      <alignment horizontal="justify" vertical="center"/>
    </xf>
    <xf numFmtId="0" fontId="28" fillId="2" borderId="9" xfId="0" applyFont="1" applyFill="1" applyBorder="1" applyAlignment="1">
      <alignment horizontal="left" vertical="top" wrapText="1"/>
    </xf>
    <xf numFmtId="0" fontId="28" fillId="2" borderId="1" xfId="3" applyFont="1" applyFill="1" applyBorder="1" applyAlignment="1">
      <alignment wrapText="1"/>
    </xf>
    <xf numFmtId="0" fontId="21" fillId="2" borderId="1" xfId="3" applyFont="1" applyFill="1" applyBorder="1" applyAlignment="1">
      <alignment horizontal="justify" wrapText="1"/>
    </xf>
    <xf numFmtId="49" fontId="21" fillId="2" borderId="1" xfId="3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justify" wrapText="1"/>
    </xf>
    <xf numFmtId="0" fontId="28" fillId="0" borderId="9" xfId="0" applyFont="1" applyBorder="1" applyAlignment="1">
      <alignment vertical="center" wrapText="1"/>
    </xf>
    <xf numFmtId="0" fontId="28" fillId="3" borderId="8" xfId="0" applyFont="1" applyFill="1" applyBorder="1" applyAlignment="1">
      <alignment wrapText="1"/>
    </xf>
    <xf numFmtId="0" fontId="28" fillId="2" borderId="25" xfId="0" applyFont="1" applyFill="1" applyBorder="1" applyAlignment="1">
      <alignment horizontal="left" wrapText="1"/>
    </xf>
    <xf numFmtId="0" fontId="27" fillId="2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left" wrapText="1"/>
    </xf>
    <xf numFmtId="0" fontId="21" fillId="2" borderId="8" xfId="0" applyFont="1" applyFill="1" applyBorder="1" applyAlignment="1">
      <alignment horizontal="left" vertical="center" wrapText="1"/>
    </xf>
    <xf numFmtId="166" fontId="21" fillId="0" borderId="1" xfId="7" applyNumberFormat="1" applyFont="1" applyFill="1" applyBorder="1" applyAlignment="1">
      <alignment horizontal="justify" vertical="center" wrapText="1"/>
    </xf>
    <xf numFmtId="49" fontId="21" fillId="2" borderId="23" xfId="1" applyNumberFormat="1" applyFont="1" applyFill="1" applyBorder="1" applyAlignment="1">
      <alignment horizontal="center" vertical="center" wrapText="1"/>
    </xf>
    <xf numFmtId="49" fontId="21" fillId="2" borderId="1" xfId="1" applyNumberFormat="1" applyFont="1" applyFill="1" applyBorder="1" applyAlignment="1">
      <alignment horizontal="center" vertical="center" wrapText="1"/>
    </xf>
    <xf numFmtId="49" fontId="21" fillId="2" borderId="21" xfId="1" applyNumberFormat="1" applyFont="1" applyFill="1" applyBorder="1" applyAlignment="1">
      <alignment horizontal="center" vertical="center" wrapText="1"/>
    </xf>
    <xf numFmtId="49" fontId="21" fillId="2" borderId="26" xfId="1" applyNumberFormat="1" applyFont="1" applyFill="1" applyBorder="1" applyAlignment="1">
      <alignment horizontal="center" vertical="center" wrapText="1"/>
    </xf>
    <xf numFmtId="49" fontId="21" fillId="2" borderId="27" xfId="1" applyNumberFormat="1" applyFont="1" applyFill="1" applyBorder="1" applyAlignment="1">
      <alignment horizontal="center" vertical="center" wrapText="1"/>
    </xf>
    <xf numFmtId="166" fontId="21" fillId="2" borderId="28" xfId="7" applyNumberFormat="1" applyFont="1" applyFill="1" applyBorder="1" applyAlignment="1">
      <alignment horizontal="justify" vertical="center" wrapText="1"/>
    </xf>
    <xf numFmtId="0" fontId="21" fillId="2" borderId="29" xfId="0" applyFont="1" applyFill="1" applyBorder="1" applyAlignment="1">
      <alignment horizontal="left" wrapText="1"/>
    </xf>
    <xf numFmtId="166" fontId="21" fillId="0" borderId="2" xfId="7" applyNumberFormat="1" applyFont="1" applyFill="1" applyBorder="1" applyAlignment="1">
      <alignment horizontal="justify" vertical="center" wrapText="1"/>
    </xf>
    <xf numFmtId="0" fontId="27" fillId="3" borderId="2" xfId="0" applyFont="1" applyFill="1" applyBorder="1" applyAlignment="1">
      <alignment horizontal="left" wrapText="1"/>
    </xf>
    <xf numFmtId="49" fontId="27" fillId="3" borderId="2" xfId="0" applyNumberFormat="1" applyFont="1" applyFill="1" applyBorder="1" applyAlignment="1">
      <alignment horizontal="center" vertical="center" wrapText="1"/>
    </xf>
    <xf numFmtId="166" fontId="27" fillId="3" borderId="2" xfId="7" applyNumberFormat="1" applyFont="1" applyFill="1" applyBorder="1" applyAlignment="1">
      <alignment horizontal="justify" vertical="center" wrapText="1"/>
    </xf>
    <xf numFmtId="166" fontId="27" fillId="2" borderId="6" xfId="0" applyNumberFormat="1" applyFont="1" applyFill="1" applyBorder="1" applyAlignment="1">
      <alignment horizontal="justify" vertical="center" wrapText="1"/>
    </xf>
    <xf numFmtId="0" fontId="32" fillId="2" borderId="0" xfId="3" applyFont="1" applyFill="1"/>
    <xf numFmtId="0" fontId="32" fillId="2" borderId="0" xfId="3" applyFont="1" applyFill="1" applyAlignment="1">
      <alignment horizontal="center" vertical="center"/>
    </xf>
    <xf numFmtId="164" fontId="32" fillId="2" borderId="0" xfId="7" applyFont="1" applyFill="1" applyAlignment="1">
      <alignment vertical="center"/>
    </xf>
    <xf numFmtId="2" fontId="33" fillId="2" borderId="0" xfId="3" applyNumberFormat="1" applyFont="1" applyFill="1" applyAlignment="1">
      <alignment horizontal="center" vertical="center"/>
    </xf>
    <xf numFmtId="168" fontId="32" fillId="2" borderId="0" xfId="3" applyNumberFormat="1" applyFont="1" applyFill="1" applyAlignment="1">
      <alignment horizontal="center" vertical="center"/>
    </xf>
    <xf numFmtId="49" fontId="34" fillId="0" borderId="0" xfId="0" applyNumberFormat="1" applyFont="1"/>
    <xf numFmtId="0" fontId="31" fillId="0" borderId="0" xfId="0" applyFont="1"/>
    <xf numFmtId="0" fontId="3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4" fillId="0" borderId="0" xfId="0" applyFont="1"/>
    <xf numFmtId="49" fontId="2" fillId="0" borderId="0" xfId="0" applyNumberFormat="1" applyFont="1" applyAlignment="1">
      <alignment horizontal="right"/>
    </xf>
    <xf numFmtId="0" fontId="2" fillId="0" borderId="0" xfId="0" applyFont="1"/>
    <xf numFmtId="0" fontId="37" fillId="0" borderId="0" xfId="0" applyFont="1" applyAlignment="1">
      <alignment horizontal="center" vertical="center"/>
    </xf>
    <xf numFmtId="0" fontId="7" fillId="0" borderId="30" xfId="4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left" vertical="center" wrapText="1"/>
    </xf>
    <xf numFmtId="169" fontId="7" fillId="4" borderId="3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wrapText="1"/>
    </xf>
    <xf numFmtId="169" fontId="7" fillId="0" borderId="30" xfId="0" applyNumberFormat="1" applyFont="1" applyBorder="1" applyAlignment="1">
      <alignment horizontal="right" vertical="center"/>
    </xf>
    <xf numFmtId="169" fontId="7" fillId="0" borderId="0" xfId="0" applyNumberFormat="1" applyFont="1" applyAlignment="1">
      <alignment horizontal="center" vertical="center"/>
    </xf>
    <xf numFmtId="169" fontId="39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4" borderId="30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7" fillId="4" borderId="3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" fontId="41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4" fontId="4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37" fillId="0" borderId="0" xfId="0" applyNumberFormat="1" applyFont="1" applyAlignment="1">
      <alignment horizontal="right" vertical="center"/>
    </xf>
    <xf numFmtId="0" fontId="44" fillId="0" borderId="0" xfId="0" applyFont="1" applyAlignment="1">
      <alignment horizontal="right"/>
    </xf>
    <xf numFmtId="0" fontId="7" fillId="0" borderId="30" xfId="0" applyFont="1" applyBorder="1" applyAlignment="1">
      <alignment horizontal="left" vertical="center"/>
    </xf>
    <xf numFmtId="0" fontId="17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center" wrapText="1"/>
    </xf>
    <xf numFmtId="169" fontId="17" fillId="0" borderId="30" xfId="0" applyNumberFormat="1" applyFont="1" applyBorder="1" applyAlignment="1">
      <alignment horizontal="right" vertical="center"/>
    </xf>
    <xf numFmtId="0" fontId="7" fillId="0" borderId="30" xfId="2" applyFont="1" applyBorder="1" applyAlignment="1">
      <alignment horizontal="center" vertical="center"/>
    </xf>
    <xf numFmtId="0" fontId="7" fillId="0" borderId="30" xfId="2" applyFont="1" applyBorder="1" applyAlignment="1">
      <alignment horizontal="left" vertical="center" wrapText="1"/>
    </xf>
    <xf numFmtId="0" fontId="7" fillId="0" borderId="31" xfId="0" applyFont="1" applyBorder="1" applyAlignment="1">
      <alignment vertical="center"/>
    </xf>
    <xf numFmtId="4" fontId="45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7" fillId="0" borderId="31" xfId="0" applyFont="1" applyBorder="1" applyAlignment="1">
      <alignment horizontal="left" vertical="center" wrapText="1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left" vertical="center" wrapText="1"/>
    </xf>
    <xf numFmtId="169" fontId="4" fillId="0" borderId="0" xfId="0" applyNumberFormat="1" applyFont="1" applyAlignment="1">
      <alignment horizontal="center" vertical="center"/>
    </xf>
    <xf numFmtId="0" fontId="17" fillId="0" borderId="30" xfId="2" applyFont="1" applyBorder="1" applyAlignment="1">
      <alignment horizontal="left" vertical="center" wrapText="1"/>
    </xf>
    <xf numFmtId="0" fontId="17" fillId="0" borderId="30" xfId="2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top" wrapText="1"/>
    </xf>
    <xf numFmtId="0" fontId="34" fillId="0" borderId="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top" wrapText="1"/>
    </xf>
    <xf numFmtId="0" fontId="36" fillId="0" borderId="1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1" fillId="0" borderId="0" xfId="0" applyFont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25" fillId="2" borderId="0" xfId="0" applyFont="1" applyFill="1" applyAlignment="1">
      <alignment horizontal="center" wrapText="1"/>
    </xf>
    <xf numFmtId="165" fontId="25" fillId="2" borderId="13" xfId="0" applyNumberFormat="1" applyFont="1" applyFill="1" applyBorder="1" applyAlignment="1">
      <alignment horizontal="center" vertical="top" wrapText="1"/>
    </xf>
    <xf numFmtId="165" fontId="25" fillId="2" borderId="7" xfId="0" applyNumberFormat="1" applyFont="1" applyFill="1" applyBorder="1" applyAlignment="1">
      <alignment horizontal="center" vertical="top" wrapText="1"/>
    </xf>
    <xf numFmtId="165" fontId="25" fillId="2" borderId="14" xfId="0" applyNumberFormat="1" applyFont="1" applyFill="1" applyBorder="1" applyAlignment="1">
      <alignment horizontal="center" vertical="top" wrapText="1"/>
    </xf>
    <xf numFmtId="165" fontId="25" fillId="2" borderId="17" xfId="0" applyNumberFormat="1" applyFont="1" applyFill="1" applyBorder="1" applyAlignment="1">
      <alignment horizontal="center" vertical="top" wrapText="1"/>
    </xf>
    <xf numFmtId="165" fontId="25" fillId="2" borderId="10" xfId="0" applyNumberFormat="1" applyFont="1" applyFill="1" applyBorder="1" applyAlignment="1">
      <alignment horizontal="center" vertical="top" wrapText="1"/>
    </xf>
    <xf numFmtId="165" fontId="25" fillId="2" borderId="5" xfId="0" applyNumberFormat="1" applyFont="1" applyFill="1" applyBorder="1" applyAlignment="1">
      <alignment horizontal="center" vertical="top" wrapText="1"/>
    </xf>
    <xf numFmtId="49" fontId="31" fillId="2" borderId="3" xfId="0" applyNumberFormat="1" applyFont="1" applyFill="1" applyBorder="1" applyAlignment="1">
      <alignment horizontal="center" wrapText="1"/>
    </xf>
    <xf numFmtId="49" fontId="31" fillId="2" borderId="4" xfId="0" applyNumberFormat="1" applyFont="1" applyFill="1" applyBorder="1" applyAlignment="1">
      <alignment horizontal="center" wrapText="1"/>
    </xf>
    <xf numFmtId="49" fontId="26" fillId="2" borderId="11" xfId="0" applyNumberFormat="1" applyFont="1" applyFill="1" applyBorder="1" applyAlignment="1">
      <alignment horizontal="center" vertical="center" wrapText="1"/>
    </xf>
    <xf numFmtId="49" fontId="26" fillId="2" borderId="15" xfId="0" applyNumberFormat="1" applyFont="1" applyFill="1" applyBorder="1" applyAlignment="1">
      <alignment horizontal="center" vertical="center" wrapText="1"/>
    </xf>
    <xf numFmtId="49" fontId="26" fillId="2" borderId="18" xfId="0" applyNumberFormat="1" applyFont="1" applyFill="1" applyBorder="1" applyAlignment="1">
      <alignment horizontal="center" vertical="center" wrapText="1"/>
    </xf>
    <xf numFmtId="49" fontId="25" fillId="2" borderId="12" xfId="0" applyNumberFormat="1" applyFont="1" applyFill="1" applyBorder="1" applyAlignment="1">
      <alignment horizontal="center" vertical="top" wrapText="1"/>
    </xf>
    <xf numFmtId="49" fontId="25" fillId="2" borderId="16" xfId="0" applyNumberFormat="1" applyFont="1" applyFill="1" applyBorder="1" applyAlignment="1">
      <alignment horizontal="center" vertical="top" wrapText="1"/>
    </xf>
    <xf numFmtId="49" fontId="25" fillId="2" borderId="19" xfId="0" applyNumberFormat="1" applyFont="1" applyFill="1" applyBorder="1" applyAlignment="1">
      <alignment horizontal="center" vertical="top" wrapText="1"/>
    </xf>
    <xf numFmtId="0" fontId="46" fillId="0" borderId="0" xfId="0" applyFont="1" applyAlignment="1">
      <alignment horizontal="right"/>
    </xf>
    <xf numFmtId="0" fontId="47" fillId="0" borderId="31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47" fillId="0" borderId="30" xfId="4" applyFont="1" applyBorder="1" applyAlignment="1">
      <alignment horizontal="center" vertical="center" wrapText="1"/>
    </xf>
    <xf numFmtId="169" fontId="48" fillId="0" borderId="30" xfId="0" applyNumberFormat="1" applyFont="1" applyBorder="1" applyAlignment="1">
      <alignment horizontal="right" vertical="center"/>
    </xf>
    <xf numFmtId="169" fontId="49" fillId="0" borderId="30" xfId="0" applyNumberFormat="1" applyFont="1" applyBorder="1" applyAlignment="1">
      <alignment horizontal="right" vertical="center"/>
    </xf>
    <xf numFmtId="169" fontId="49" fillId="2" borderId="30" xfId="0" applyNumberFormat="1" applyFont="1" applyFill="1" applyBorder="1" applyAlignment="1">
      <alignment horizontal="right" vertical="center"/>
    </xf>
    <xf numFmtId="169" fontId="17" fillId="2" borderId="30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30" xfId="0" applyFont="1" applyFill="1" applyBorder="1" applyAlignment="1">
      <alignment horizontal="left" vertical="center" wrapText="1"/>
    </xf>
  </cellXfs>
  <cellStyles count="14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3 2 2 2" xfId="13"/>
    <cellStyle name="Обычный 3 3" xfId="10"/>
    <cellStyle name="Обычный 4" xfId="5"/>
    <cellStyle name="Обычный 4 2" xfId="11"/>
    <cellStyle name="Обычный 5" xfId="8"/>
    <cellStyle name="Обычный 5 2" xfId="12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7030A0"/>
    <pageSetUpPr fitToPage="1"/>
  </sheetPr>
  <dimension ref="A1:N44"/>
  <sheetViews>
    <sheetView tabSelected="1" topLeftCell="A6" zoomScale="75" zoomScaleNormal="75" workbookViewId="0">
      <pane xSplit="2" ySplit="10" topLeftCell="C16" activePane="bottomRight" state="frozen"/>
      <selection activeCell="A6" sqref="A6"/>
      <selection pane="topRight" activeCell="C6" sqref="C6"/>
      <selection pane="bottomLeft" activeCell="A11" sqref="A11"/>
      <selection pane="bottomRight" activeCell="B34" sqref="B34"/>
    </sheetView>
  </sheetViews>
  <sheetFormatPr defaultRowHeight="34.5" customHeight="1" outlineLevelRow="1" outlineLevelCol="1" x14ac:dyDescent="0.2"/>
  <cols>
    <col min="1" max="1" width="30.5703125" style="189" bestFit="1" customWidth="1"/>
    <col min="2" max="2" width="79" style="190" customWidth="1"/>
    <col min="3" max="4" width="17.42578125" style="196" customWidth="1" outlineLevel="1"/>
    <col min="5" max="5" width="17.42578125" style="195" customWidth="1"/>
    <col min="6" max="6" width="15.5703125" style="196" customWidth="1"/>
    <col min="7" max="7" width="13.5703125" style="196" customWidth="1"/>
    <col min="8" max="8" width="18.28515625" style="208" customWidth="1"/>
    <col min="9" max="256" width="9.140625" style="208"/>
    <col min="257" max="257" width="30.5703125" style="208" bestFit="1" customWidth="1"/>
    <col min="258" max="258" width="79" style="208" customWidth="1"/>
    <col min="259" max="261" width="17.42578125" style="208" customWidth="1"/>
    <col min="262" max="262" width="15.5703125" style="208" customWidth="1"/>
    <col min="263" max="263" width="13.5703125" style="208" customWidth="1"/>
    <col min="264" max="264" width="18.28515625" style="208" customWidth="1"/>
    <col min="265" max="512" width="9.140625" style="208"/>
    <col min="513" max="513" width="30.5703125" style="208" bestFit="1" customWidth="1"/>
    <col min="514" max="514" width="79" style="208" customWidth="1"/>
    <col min="515" max="517" width="17.42578125" style="208" customWidth="1"/>
    <col min="518" max="518" width="15.5703125" style="208" customWidth="1"/>
    <col min="519" max="519" width="13.5703125" style="208" customWidth="1"/>
    <col min="520" max="520" width="18.28515625" style="208" customWidth="1"/>
    <col min="521" max="768" width="9.140625" style="208"/>
    <col min="769" max="769" width="30.5703125" style="208" bestFit="1" customWidth="1"/>
    <col min="770" max="770" width="79" style="208" customWidth="1"/>
    <col min="771" max="773" width="17.42578125" style="208" customWidth="1"/>
    <col min="774" max="774" width="15.5703125" style="208" customWidth="1"/>
    <col min="775" max="775" width="13.5703125" style="208" customWidth="1"/>
    <col min="776" max="776" width="18.28515625" style="208" customWidth="1"/>
    <col min="777" max="1024" width="9.140625" style="208"/>
    <col min="1025" max="1025" width="30.5703125" style="208" bestFit="1" customWidth="1"/>
    <col min="1026" max="1026" width="79" style="208" customWidth="1"/>
    <col min="1027" max="1029" width="17.42578125" style="208" customWidth="1"/>
    <col min="1030" max="1030" width="15.5703125" style="208" customWidth="1"/>
    <col min="1031" max="1031" width="13.5703125" style="208" customWidth="1"/>
    <col min="1032" max="1032" width="18.28515625" style="208" customWidth="1"/>
    <col min="1033" max="1280" width="9.140625" style="208"/>
    <col min="1281" max="1281" width="30.5703125" style="208" bestFit="1" customWidth="1"/>
    <col min="1282" max="1282" width="79" style="208" customWidth="1"/>
    <col min="1283" max="1285" width="17.42578125" style="208" customWidth="1"/>
    <col min="1286" max="1286" width="15.5703125" style="208" customWidth="1"/>
    <col min="1287" max="1287" width="13.5703125" style="208" customWidth="1"/>
    <col min="1288" max="1288" width="18.28515625" style="208" customWidth="1"/>
    <col min="1289" max="1536" width="9.140625" style="208"/>
    <col min="1537" max="1537" width="30.5703125" style="208" bestFit="1" customWidth="1"/>
    <col min="1538" max="1538" width="79" style="208" customWidth="1"/>
    <col min="1539" max="1541" width="17.42578125" style="208" customWidth="1"/>
    <col min="1542" max="1542" width="15.5703125" style="208" customWidth="1"/>
    <col min="1543" max="1543" width="13.5703125" style="208" customWidth="1"/>
    <col min="1544" max="1544" width="18.28515625" style="208" customWidth="1"/>
    <col min="1545" max="1792" width="9.140625" style="208"/>
    <col min="1793" max="1793" width="30.5703125" style="208" bestFit="1" customWidth="1"/>
    <col min="1794" max="1794" width="79" style="208" customWidth="1"/>
    <col min="1795" max="1797" width="17.42578125" style="208" customWidth="1"/>
    <col min="1798" max="1798" width="15.5703125" style="208" customWidth="1"/>
    <col min="1799" max="1799" width="13.5703125" style="208" customWidth="1"/>
    <col min="1800" max="1800" width="18.28515625" style="208" customWidth="1"/>
    <col min="1801" max="2048" width="9.140625" style="208"/>
    <col min="2049" max="2049" width="30.5703125" style="208" bestFit="1" customWidth="1"/>
    <col min="2050" max="2050" width="79" style="208" customWidth="1"/>
    <col min="2051" max="2053" width="17.42578125" style="208" customWidth="1"/>
    <col min="2054" max="2054" width="15.5703125" style="208" customWidth="1"/>
    <col min="2055" max="2055" width="13.5703125" style="208" customWidth="1"/>
    <col min="2056" max="2056" width="18.28515625" style="208" customWidth="1"/>
    <col min="2057" max="2304" width="9.140625" style="208"/>
    <col min="2305" max="2305" width="30.5703125" style="208" bestFit="1" customWidth="1"/>
    <col min="2306" max="2306" width="79" style="208" customWidth="1"/>
    <col min="2307" max="2309" width="17.42578125" style="208" customWidth="1"/>
    <col min="2310" max="2310" width="15.5703125" style="208" customWidth="1"/>
    <col min="2311" max="2311" width="13.5703125" style="208" customWidth="1"/>
    <col min="2312" max="2312" width="18.28515625" style="208" customWidth="1"/>
    <col min="2313" max="2560" width="9.140625" style="208"/>
    <col min="2561" max="2561" width="30.5703125" style="208" bestFit="1" customWidth="1"/>
    <col min="2562" max="2562" width="79" style="208" customWidth="1"/>
    <col min="2563" max="2565" width="17.42578125" style="208" customWidth="1"/>
    <col min="2566" max="2566" width="15.5703125" style="208" customWidth="1"/>
    <col min="2567" max="2567" width="13.5703125" style="208" customWidth="1"/>
    <col min="2568" max="2568" width="18.28515625" style="208" customWidth="1"/>
    <col min="2569" max="2816" width="9.140625" style="208"/>
    <col min="2817" max="2817" width="30.5703125" style="208" bestFit="1" customWidth="1"/>
    <col min="2818" max="2818" width="79" style="208" customWidth="1"/>
    <col min="2819" max="2821" width="17.42578125" style="208" customWidth="1"/>
    <col min="2822" max="2822" width="15.5703125" style="208" customWidth="1"/>
    <col min="2823" max="2823" width="13.5703125" style="208" customWidth="1"/>
    <col min="2824" max="2824" width="18.28515625" style="208" customWidth="1"/>
    <col min="2825" max="3072" width="9.140625" style="208"/>
    <col min="3073" max="3073" width="30.5703125" style="208" bestFit="1" customWidth="1"/>
    <col min="3074" max="3074" width="79" style="208" customWidth="1"/>
    <col min="3075" max="3077" width="17.42578125" style="208" customWidth="1"/>
    <col min="3078" max="3078" width="15.5703125" style="208" customWidth="1"/>
    <col min="3079" max="3079" width="13.5703125" style="208" customWidth="1"/>
    <col min="3080" max="3080" width="18.28515625" style="208" customWidth="1"/>
    <col min="3081" max="3328" width="9.140625" style="208"/>
    <col min="3329" max="3329" width="30.5703125" style="208" bestFit="1" customWidth="1"/>
    <col min="3330" max="3330" width="79" style="208" customWidth="1"/>
    <col min="3331" max="3333" width="17.42578125" style="208" customWidth="1"/>
    <col min="3334" max="3334" width="15.5703125" style="208" customWidth="1"/>
    <col min="3335" max="3335" width="13.5703125" style="208" customWidth="1"/>
    <col min="3336" max="3336" width="18.28515625" style="208" customWidth="1"/>
    <col min="3337" max="3584" width="9.140625" style="208"/>
    <col min="3585" max="3585" width="30.5703125" style="208" bestFit="1" customWidth="1"/>
    <col min="3586" max="3586" width="79" style="208" customWidth="1"/>
    <col min="3587" max="3589" width="17.42578125" style="208" customWidth="1"/>
    <col min="3590" max="3590" width="15.5703125" style="208" customWidth="1"/>
    <col min="3591" max="3591" width="13.5703125" style="208" customWidth="1"/>
    <col min="3592" max="3592" width="18.28515625" style="208" customWidth="1"/>
    <col min="3593" max="3840" width="9.140625" style="208"/>
    <col min="3841" max="3841" width="30.5703125" style="208" bestFit="1" customWidth="1"/>
    <col min="3842" max="3842" width="79" style="208" customWidth="1"/>
    <col min="3843" max="3845" width="17.42578125" style="208" customWidth="1"/>
    <col min="3846" max="3846" width="15.5703125" style="208" customWidth="1"/>
    <col min="3847" max="3847" width="13.5703125" style="208" customWidth="1"/>
    <col min="3848" max="3848" width="18.28515625" style="208" customWidth="1"/>
    <col min="3849" max="4096" width="9.140625" style="208"/>
    <col min="4097" max="4097" width="30.5703125" style="208" bestFit="1" customWidth="1"/>
    <col min="4098" max="4098" width="79" style="208" customWidth="1"/>
    <col min="4099" max="4101" width="17.42578125" style="208" customWidth="1"/>
    <col min="4102" max="4102" width="15.5703125" style="208" customWidth="1"/>
    <col min="4103" max="4103" width="13.5703125" style="208" customWidth="1"/>
    <col min="4104" max="4104" width="18.28515625" style="208" customWidth="1"/>
    <col min="4105" max="4352" width="9.140625" style="208"/>
    <col min="4353" max="4353" width="30.5703125" style="208" bestFit="1" customWidth="1"/>
    <col min="4354" max="4354" width="79" style="208" customWidth="1"/>
    <col min="4355" max="4357" width="17.42578125" style="208" customWidth="1"/>
    <col min="4358" max="4358" width="15.5703125" style="208" customWidth="1"/>
    <col min="4359" max="4359" width="13.5703125" style="208" customWidth="1"/>
    <col min="4360" max="4360" width="18.28515625" style="208" customWidth="1"/>
    <col min="4361" max="4608" width="9.140625" style="208"/>
    <col min="4609" max="4609" width="30.5703125" style="208" bestFit="1" customWidth="1"/>
    <col min="4610" max="4610" width="79" style="208" customWidth="1"/>
    <col min="4611" max="4613" width="17.42578125" style="208" customWidth="1"/>
    <col min="4614" max="4614" width="15.5703125" style="208" customWidth="1"/>
    <col min="4615" max="4615" width="13.5703125" style="208" customWidth="1"/>
    <col min="4616" max="4616" width="18.28515625" style="208" customWidth="1"/>
    <col min="4617" max="4864" width="9.140625" style="208"/>
    <col min="4865" max="4865" width="30.5703125" style="208" bestFit="1" customWidth="1"/>
    <col min="4866" max="4866" width="79" style="208" customWidth="1"/>
    <col min="4867" max="4869" width="17.42578125" style="208" customWidth="1"/>
    <col min="4870" max="4870" width="15.5703125" style="208" customWidth="1"/>
    <col min="4871" max="4871" width="13.5703125" style="208" customWidth="1"/>
    <col min="4872" max="4872" width="18.28515625" style="208" customWidth="1"/>
    <col min="4873" max="5120" width="9.140625" style="208"/>
    <col min="5121" max="5121" width="30.5703125" style="208" bestFit="1" customWidth="1"/>
    <col min="5122" max="5122" width="79" style="208" customWidth="1"/>
    <col min="5123" max="5125" width="17.42578125" style="208" customWidth="1"/>
    <col min="5126" max="5126" width="15.5703125" style="208" customWidth="1"/>
    <col min="5127" max="5127" width="13.5703125" style="208" customWidth="1"/>
    <col min="5128" max="5128" width="18.28515625" style="208" customWidth="1"/>
    <col min="5129" max="5376" width="9.140625" style="208"/>
    <col min="5377" max="5377" width="30.5703125" style="208" bestFit="1" customWidth="1"/>
    <col min="5378" max="5378" width="79" style="208" customWidth="1"/>
    <col min="5379" max="5381" width="17.42578125" style="208" customWidth="1"/>
    <col min="5382" max="5382" width="15.5703125" style="208" customWidth="1"/>
    <col min="5383" max="5383" width="13.5703125" style="208" customWidth="1"/>
    <col min="5384" max="5384" width="18.28515625" style="208" customWidth="1"/>
    <col min="5385" max="5632" width="9.140625" style="208"/>
    <col min="5633" max="5633" width="30.5703125" style="208" bestFit="1" customWidth="1"/>
    <col min="5634" max="5634" width="79" style="208" customWidth="1"/>
    <col min="5635" max="5637" width="17.42578125" style="208" customWidth="1"/>
    <col min="5638" max="5638" width="15.5703125" style="208" customWidth="1"/>
    <col min="5639" max="5639" width="13.5703125" style="208" customWidth="1"/>
    <col min="5640" max="5640" width="18.28515625" style="208" customWidth="1"/>
    <col min="5641" max="5888" width="9.140625" style="208"/>
    <col min="5889" max="5889" width="30.5703125" style="208" bestFit="1" customWidth="1"/>
    <col min="5890" max="5890" width="79" style="208" customWidth="1"/>
    <col min="5891" max="5893" width="17.42578125" style="208" customWidth="1"/>
    <col min="5894" max="5894" width="15.5703125" style="208" customWidth="1"/>
    <col min="5895" max="5895" width="13.5703125" style="208" customWidth="1"/>
    <col min="5896" max="5896" width="18.28515625" style="208" customWidth="1"/>
    <col min="5897" max="6144" width="9.140625" style="208"/>
    <col min="6145" max="6145" width="30.5703125" style="208" bestFit="1" customWidth="1"/>
    <col min="6146" max="6146" width="79" style="208" customWidth="1"/>
    <col min="6147" max="6149" width="17.42578125" style="208" customWidth="1"/>
    <col min="6150" max="6150" width="15.5703125" style="208" customWidth="1"/>
    <col min="6151" max="6151" width="13.5703125" style="208" customWidth="1"/>
    <col min="6152" max="6152" width="18.28515625" style="208" customWidth="1"/>
    <col min="6153" max="6400" width="9.140625" style="208"/>
    <col min="6401" max="6401" width="30.5703125" style="208" bestFit="1" customWidth="1"/>
    <col min="6402" max="6402" width="79" style="208" customWidth="1"/>
    <col min="6403" max="6405" width="17.42578125" style="208" customWidth="1"/>
    <col min="6406" max="6406" width="15.5703125" style="208" customWidth="1"/>
    <col min="6407" max="6407" width="13.5703125" style="208" customWidth="1"/>
    <col min="6408" max="6408" width="18.28515625" style="208" customWidth="1"/>
    <col min="6409" max="6656" width="9.140625" style="208"/>
    <col min="6657" max="6657" width="30.5703125" style="208" bestFit="1" customWidth="1"/>
    <col min="6658" max="6658" width="79" style="208" customWidth="1"/>
    <col min="6659" max="6661" width="17.42578125" style="208" customWidth="1"/>
    <col min="6662" max="6662" width="15.5703125" style="208" customWidth="1"/>
    <col min="6663" max="6663" width="13.5703125" style="208" customWidth="1"/>
    <col min="6664" max="6664" width="18.28515625" style="208" customWidth="1"/>
    <col min="6665" max="6912" width="9.140625" style="208"/>
    <col min="6913" max="6913" width="30.5703125" style="208" bestFit="1" customWidth="1"/>
    <col min="6914" max="6914" width="79" style="208" customWidth="1"/>
    <col min="6915" max="6917" width="17.42578125" style="208" customWidth="1"/>
    <col min="6918" max="6918" width="15.5703125" style="208" customWidth="1"/>
    <col min="6919" max="6919" width="13.5703125" style="208" customWidth="1"/>
    <col min="6920" max="6920" width="18.28515625" style="208" customWidth="1"/>
    <col min="6921" max="7168" width="9.140625" style="208"/>
    <col min="7169" max="7169" width="30.5703125" style="208" bestFit="1" customWidth="1"/>
    <col min="7170" max="7170" width="79" style="208" customWidth="1"/>
    <col min="7171" max="7173" width="17.42578125" style="208" customWidth="1"/>
    <col min="7174" max="7174" width="15.5703125" style="208" customWidth="1"/>
    <col min="7175" max="7175" width="13.5703125" style="208" customWidth="1"/>
    <col min="7176" max="7176" width="18.28515625" style="208" customWidth="1"/>
    <col min="7177" max="7424" width="9.140625" style="208"/>
    <col min="7425" max="7425" width="30.5703125" style="208" bestFit="1" customWidth="1"/>
    <col min="7426" max="7426" width="79" style="208" customWidth="1"/>
    <col min="7427" max="7429" width="17.42578125" style="208" customWidth="1"/>
    <col min="7430" max="7430" width="15.5703125" style="208" customWidth="1"/>
    <col min="7431" max="7431" width="13.5703125" style="208" customWidth="1"/>
    <col min="7432" max="7432" width="18.28515625" style="208" customWidth="1"/>
    <col min="7433" max="7680" width="9.140625" style="208"/>
    <col min="7681" max="7681" width="30.5703125" style="208" bestFit="1" customWidth="1"/>
    <col min="7682" max="7682" width="79" style="208" customWidth="1"/>
    <col min="7683" max="7685" width="17.42578125" style="208" customWidth="1"/>
    <col min="7686" max="7686" width="15.5703125" style="208" customWidth="1"/>
    <col min="7687" max="7687" width="13.5703125" style="208" customWidth="1"/>
    <col min="7688" max="7688" width="18.28515625" style="208" customWidth="1"/>
    <col min="7689" max="7936" width="9.140625" style="208"/>
    <col min="7937" max="7937" width="30.5703125" style="208" bestFit="1" customWidth="1"/>
    <col min="7938" max="7938" width="79" style="208" customWidth="1"/>
    <col min="7939" max="7941" width="17.42578125" style="208" customWidth="1"/>
    <col min="7942" max="7942" width="15.5703125" style="208" customWidth="1"/>
    <col min="7943" max="7943" width="13.5703125" style="208" customWidth="1"/>
    <col min="7944" max="7944" width="18.28515625" style="208" customWidth="1"/>
    <col min="7945" max="8192" width="9.140625" style="208"/>
    <col min="8193" max="8193" width="30.5703125" style="208" bestFit="1" customWidth="1"/>
    <col min="8194" max="8194" width="79" style="208" customWidth="1"/>
    <col min="8195" max="8197" width="17.42578125" style="208" customWidth="1"/>
    <col min="8198" max="8198" width="15.5703125" style="208" customWidth="1"/>
    <col min="8199" max="8199" width="13.5703125" style="208" customWidth="1"/>
    <col min="8200" max="8200" width="18.28515625" style="208" customWidth="1"/>
    <col min="8201" max="8448" width="9.140625" style="208"/>
    <col min="8449" max="8449" width="30.5703125" style="208" bestFit="1" customWidth="1"/>
    <col min="8450" max="8450" width="79" style="208" customWidth="1"/>
    <col min="8451" max="8453" width="17.42578125" style="208" customWidth="1"/>
    <col min="8454" max="8454" width="15.5703125" style="208" customWidth="1"/>
    <col min="8455" max="8455" width="13.5703125" style="208" customWidth="1"/>
    <col min="8456" max="8456" width="18.28515625" style="208" customWidth="1"/>
    <col min="8457" max="8704" width="9.140625" style="208"/>
    <col min="8705" max="8705" width="30.5703125" style="208" bestFit="1" customWidth="1"/>
    <col min="8706" max="8706" width="79" style="208" customWidth="1"/>
    <col min="8707" max="8709" width="17.42578125" style="208" customWidth="1"/>
    <col min="8710" max="8710" width="15.5703125" style="208" customWidth="1"/>
    <col min="8711" max="8711" width="13.5703125" style="208" customWidth="1"/>
    <col min="8712" max="8712" width="18.28515625" style="208" customWidth="1"/>
    <col min="8713" max="8960" width="9.140625" style="208"/>
    <col min="8961" max="8961" width="30.5703125" style="208" bestFit="1" customWidth="1"/>
    <col min="8962" max="8962" width="79" style="208" customWidth="1"/>
    <col min="8963" max="8965" width="17.42578125" style="208" customWidth="1"/>
    <col min="8966" max="8966" width="15.5703125" style="208" customWidth="1"/>
    <col min="8967" max="8967" width="13.5703125" style="208" customWidth="1"/>
    <col min="8968" max="8968" width="18.28515625" style="208" customWidth="1"/>
    <col min="8969" max="9216" width="9.140625" style="208"/>
    <col min="9217" max="9217" width="30.5703125" style="208" bestFit="1" customWidth="1"/>
    <col min="9218" max="9218" width="79" style="208" customWidth="1"/>
    <col min="9219" max="9221" width="17.42578125" style="208" customWidth="1"/>
    <col min="9222" max="9222" width="15.5703125" style="208" customWidth="1"/>
    <col min="9223" max="9223" width="13.5703125" style="208" customWidth="1"/>
    <col min="9224" max="9224" width="18.28515625" style="208" customWidth="1"/>
    <col min="9225" max="9472" width="9.140625" style="208"/>
    <col min="9473" max="9473" width="30.5703125" style="208" bestFit="1" customWidth="1"/>
    <col min="9474" max="9474" width="79" style="208" customWidth="1"/>
    <col min="9475" max="9477" width="17.42578125" style="208" customWidth="1"/>
    <col min="9478" max="9478" width="15.5703125" style="208" customWidth="1"/>
    <col min="9479" max="9479" width="13.5703125" style="208" customWidth="1"/>
    <col min="9480" max="9480" width="18.28515625" style="208" customWidth="1"/>
    <col min="9481" max="9728" width="9.140625" style="208"/>
    <col min="9729" max="9729" width="30.5703125" style="208" bestFit="1" customWidth="1"/>
    <col min="9730" max="9730" width="79" style="208" customWidth="1"/>
    <col min="9731" max="9733" width="17.42578125" style="208" customWidth="1"/>
    <col min="9734" max="9734" width="15.5703125" style="208" customWidth="1"/>
    <col min="9735" max="9735" width="13.5703125" style="208" customWidth="1"/>
    <col min="9736" max="9736" width="18.28515625" style="208" customWidth="1"/>
    <col min="9737" max="9984" width="9.140625" style="208"/>
    <col min="9985" max="9985" width="30.5703125" style="208" bestFit="1" customWidth="1"/>
    <col min="9986" max="9986" width="79" style="208" customWidth="1"/>
    <col min="9987" max="9989" width="17.42578125" style="208" customWidth="1"/>
    <col min="9990" max="9990" width="15.5703125" style="208" customWidth="1"/>
    <col min="9991" max="9991" width="13.5703125" style="208" customWidth="1"/>
    <col min="9992" max="9992" width="18.28515625" style="208" customWidth="1"/>
    <col min="9993" max="10240" width="9.140625" style="208"/>
    <col min="10241" max="10241" width="30.5703125" style="208" bestFit="1" customWidth="1"/>
    <col min="10242" max="10242" width="79" style="208" customWidth="1"/>
    <col min="10243" max="10245" width="17.42578125" style="208" customWidth="1"/>
    <col min="10246" max="10246" width="15.5703125" style="208" customWidth="1"/>
    <col min="10247" max="10247" width="13.5703125" style="208" customWidth="1"/>
    <col min="10248" max="10248" width="18.28515625" style="208" customWidth="1"/>
    <col min="10249" max="10496" width="9.140625" style="208"/>
    <col min="10497" max="10497" width="30.5703125" style="208" bestFit="1" customWidth="1"/>
    <col min="10498" max="10498" width="79" style="208" customWidth="1"/>
    <col min="10499" max="10501" width="17.42578125" style="208" customWidth="1"/>
    <col min="10502" max="10502" width="15.5703125" style="208" customWidth="1"/>
    <col min="10503" max="10503" width="13.5703125" style="208" customWidth="1"/>
    <col min="10504" max="10504" width="18.28515625" style="208" customWidth="1"/>
    <col min="10505" max="10752" width="9.140625" style="208"/>
    <col min="10753" max="10753" width="30.5703125" style="208" bestFit="1" customWidth="1"/>
    <col min="10754" max="10754" width="79" style="208" customWidth="1"/>
    <col min="10755" max="10757" width="17.42578125" style="208" customWidth="1"/>
    <col min="10758" max="10758" width="15.5703125" style="208" customWidth="1"/>
    <col min="10759" max="10759" width="13.5703125" style="208" customWidth="1"/>
    <col min="10760" max="10760" width="18.28515625" style="208" customWidth="1"/>
    <col min="10761" max="11008" width="9.140625" style="208"/>
    <col min="11009" max="11009" width="30.5703125" style="208" bestFit="1" customWidth="1"/>
    <col min="11010" max="11010" width="79" style="208" customWidth="1"/>
    <col min="11011" max="11013" width="17.42578125" style="208" customWidth="1"/>
    <col min="11014" max="11014" width="15.5703125" style="208" customWidth="1"/>
    <col min="11015" max="11015" width="13.5703125" style="208" customWidth="1"/>
    <col min="11016" max="11016" width="18.28515625" style="208" customWidth="1"/>
    <col min="11017" max="11264" width="9.140625" style="208"/>
    <col min="11265" max="11265" width="30.5703125" style="208" bestFit="1" customWidth="1"/>
    <col min="11266" max="11266" width="79" style="208" customWidth="1"/>
    <col min="11267" max="11269" width="17.42578125" style="208" customWidth="1"/>
    <col min="11270" max="11270" width="15.5703125" style="208" customWidth="1"/>
    <col min="11271" max="11271" width="13.5703125" style="208" customWidth="1"/>
    <col min="11272" max="11272" width="18.28515625" style="208" customWidth="1"/>
    <col min="11273" max="11520" width="9.140625" style="208"/>
    <col min="11521" max="11521" width="30.5703125" style="208" bestFit="1" customWidth="1"/>
    <col min="11522" max="11522" width="79" style="208" customWidth="1"/>
    <col min="11523" max="11525" width="17.42578125" style="208" customWidth="1"/>
    <col min="11526" max="11526" width="15.5703125" style="208" customWidth="1"/>
    <col min="11527" max="11527" width="13.5703125" style="208" customWidth="1"/>
    <col min="11528" max="11528" width="18.28515625" style="208" customWidth="1"/>
    <col min="11529" max="11776" width="9.140625" style="208"/>
    <col min="11777" max="11777" width="30.5703125" style="208" bestFit="1" customWidth="1"/>
    <col min="11778" max="11778" width="79" style="208" customWidth="1"/>
    <col min="11779" max="11781" width="17.42578125" style="208" customWidth="1"/>
    <col min="11782" max="11782" width="15.5703125" style="208" customWidth="1"/>
    <col min="11783" max="11783" width="13.5703125" style="208" customWidth="1"/>
    <col min="11784" max="11784" width="18.28515625" style="208" customWidth="1"/>
    <col min="11785" max="12032" width="9.140625" style="208"/>
    <col min="12033" max="12033" width="30.5703125" style="208" bestFit="1" customWidth="1"/>
    <col min="12034" max="12034" width="79" style="208" customWidth="1"/>
    <col min="12035" max="12037" width="17.42578125" style="208" customWidth="1"/>
    <col min="12038" max="12038" width="15.5703125" style="208" customWidth="1"/>
    <col min="12039" max="12039" width="13.5703125" style="208" customWidth="1"/>
    <col min="12040" max="12040" width="18.28515625" style="208" customWidth="1"/>
    <col min="12041" max="12288" width="9.140625" style="208"/>
    <col min="12289" max="12289" width="30.5703125" style="208" bestFit="1" customWidth="1"/>
    <col min="12290" max="12290" width="79" style="208" customWidth="1"/>
    <col min="12291" max="12293" width="17.42578125" style="208" customWidth="1"/>
    <col min="12294" max="12294" width="15.5703125" style="208" customWidth="1"/>
    <col min="12295" max="12295" width="13.5703125" style="208" customWidth="1"/>
    <col min="12296" max="12296" width="18.28515625" style="208" customWidth="1"/>
    <col min="12297" max="12544" width="9.140625" style="208"/>
    <col min="12545" max="12545" width="30.5703125" style="208" bestFit="1" customWidth="1"/>
    <col min="12546" max="12546" width="79" style="208" customWidth="1"/>
    <col min="12547" max="12549" width="17.42578125" style="208" customWidth="1"/>
    <col min="12550" max="12550" width="15.5703125" style="208" customWidth="1"/>
    <col min="12551" max="12551" width="13.5703125" style="208" customWidth="1"/>
    <col min="12552" max="12552" width="18.28515625" style="208" customWidth="1"/>
    <col min="12553" max="12800" width="9.140625" style="208"/>
    <col min="12801" max="12801" width="30.5703125" style="208" bestFit="1" customWidth="1"/>
    <col min="12802" max="12802" width="79" style="208" customWidth="1"/>
    <col min="12803" max="12805" width="17.42578125" style="208" customWidth="1"/>
    <col min="12806" max="12806" width="15.5703125" style="208" customWidth="1"/>
    <col min="12807" max="12807" width="13.5703125" style="208" customWidth="1"/>
    <col min="12808" max="12808" width="18.28515625" style="208" customWidth="1"/>
    <col min="12809" max="13056" width="9.140625" style="208"/>
    <col min="13057" max="13057" width="30.5703125" style="208" bestFit="1" customWidth="1"/>
    <col min="13058" max="13058" width="79" style="208" customWidth="1"/>
    <col min="13059" max="13061" width="17.42578125" style="208" customWidth="1"/>
    <col min="13062" max="13062" width="15.5703125" style="208" customWidth="1"/>
    <col min="13063" max="13063" width="13.5703125" style="208" customWidth="1"/>
    <col min="13064" max="13064" width="18.28515625" style="208" customWidth="1"/>
    <col min="13065" max="13312" width="9.140625" style="208"/>
    <col min="13313" max="13313" width="30.5703125" style="208" bestFit="1" customWidth="1"/>
    <col min="13314" max="13314" width="79" style="208" customWidth="1"/>
    <col min="13315" max="13317" width="17.42578125" style="208" customWidth="1"/>
    <col min="13318" max="13318" width="15.5703125" style="208" customWidth="1"/>
    <col min="13319" max="13319" width="13.5703125" style="208" customWidth="1"/>
    <col min="13320" max="13320" width="18.28515625" style="208" customWidth="1"/>
    <col min="13321" max="13568" width="9.140625" style="208"/>
    <col min="13569" max="13569" width="30.5703125" style="208" bestFit="1" customWidth="1"/>
    <col min="13570" max="13570" width="79" style="208" customWidth="1"/>
    <col min="13571" max="13573" width="17.42578125" style="208" customWidth="1"/>
    <col min="13574" max="13574" width="15.5703125" style="208" customWidth="1"/>
    <col min="13575" max="13575" width="13.5703125" style="208" customWidth="1"/>
    <col min="13576" max="13576" width="18.28515625" style="208" customWidth="1"/>
    <col min="13577" max="13824" width="9.140625" style="208"/>
    <col min="13825" max="13825" width="30.5703125" style="208" bestFit="1" customWidth="1"/>
    <col min="13826" max="13826" width="79" style="208" customWidth="1"/>
    <col min="13827" max="13829" width="17.42578125" style="208" customWidth="1"/>
    <col min="13830" max="13830" width="15.5703125" style="208" customWidth="1"/>
    <col min="13831" max="13831" width="13.5703125" style="208" customWidth="1"/>
    <col min="13832" max="13832" width="18.28515625" style="208" customWidth="1"/>
    <col min="13833" max="14080" width="9.140625" style="208"/>
    <col min="14081" max="14081" width="30.5703125" style="208" bestFit="1" customWidth="1"/>
    <col min="14082" max="14082" width="79" style="208" customWidth="1"/>
    <col min="14083" max="14085" width="17.42578125" style="208" customWidth="1"/>
    <col min="14086" max="14086" width="15.5703125" style="208" customWidth="1"/>
    <col min="14087" max="14087" width="13.5703125" style="208" customWidth="1"/>
    <col min="14088" max="14088" width="18.28515625" style="208" customWidth="1"/>
    <col min="14089" max="14336" width="9.140625" style="208"/>
    <col min="14337" max="14337" width="30.5703125" style="208" bestFit="1" customWidth="1"/>
    <col min="14338" max="14338" width="79" style="208" customWidth="1"/>
    <col min="14339" max="14341" width="17.42578125" style="208" customWidth="1"/>
    <col min="14342" max="14342" width="15.5703125" style="208" customWidth="1"/>
    <col min="14343" max="14343" width="13.5703125" style="208" customWidth="1"/>
    <col min="14344" max="14344" width="18.28515625" style="208" customWidth="1"/>
    <col min="14345" max="14592" width="9.140625" style="208"/>
    <col min="14593" max="14593" width="30.5703125" style="208" bestFit="1" customWidth="1"/>
    <col min="14594" max="14594" width="79" style="208" customWidth="1"/>
    <col min="14595" max="14597" width="17.42578125" style="208" customWidth="1"/>
    <col min="14598" max="14598" width="15.5703125" style="208" customWidth="1"/>
    <col min="14599" max="14599" width="13.5703125" style="208" customWidth="1"/>
    <col min="14600" max="14600" width="18.28515625" style="208" customWidth="1"/>
    <col min="14601" max="14848" width="9.140625" style="208"/>
    <col min="14849" max="14849" width="30.5703125" style="208" bestFit="1" customWidth="1"/>
    <col min="14850" max="14850" width="79" style="208" customWidth="1"/>
    <col min="14851" max="14853" width="17.42578125" style="208" customWidth="1"/>
    <col min="14854" max="14854" width="15.5703125" style="208" customWidth="1"/>
    <col min="14855" max="14855" width="13.5703125" style="208" customWidth="1"/>
    <col min="14856" max="14856" width="18.28515625" style="208" customWidth="1"/>
    <col min="14857" max="15104" width="9.140625" style="208"/>
    <col min="15105" max="15105" width="30.5703125" style="208" bestFit="1" customWidth="1"/>
    <col min="15106" max="15106" width="79" style="208" customWidth="1"/>
    <col min="15107" max="15109" width="17.42578125" style="208" customWidth="1"/>
    <col min="15110" max="15110" width="15.5703125" style="208" customWidth="1"/>
    <col min="15111" max="15111" width="13.5703125" style="208" customWidth="1"/>
    <col min="15112" max="15112" width="18.28515625" style="208" customWidth="1"/>
    <col min="15113" max="15360" width="9.140625" style="208"/>
    <col min="15361" max="15361" width="30.5703125" style="208" bestFit="1" customWidth="1"/>
    <col min="15362" max="15362" width="79" style="208" customWidth="1"/>
    <col min="15363" max="15365" width="17.42578125" style="208" customWidth="1"/>
    <col min="15366" max="15366" width="15.5703125" style="208" customWidth="1"/>
    <col min="15367" max="15367" width="13.5703125" style="208" customWidth="1"/>
    <col min="15368" max="15368" width="18.28515625" style="208" customWidth="1"/>
    <col min="15369" max="15616" width="9.140625" style="208"/>
    <col min="15617" max="15617" width="30.5703125" style="208" bestFit="1" customWidth="1"/>
    <col min="15618" max="15618" width="79" style="208" customWidth="1"/>
    <col min="15619" max="15621" width="17.42578125" style="208" customWidth="1"/>
    <col min="15622" max="15622" width="15.5703125" style="208" customWidth="1"/>
    <col min="15623" max="15623" width="13.5703125" style="208" customWidth="1"/>
    <col min="15624" max="15624" width="18.28515625" style="208" customWidth="1"/>
    <col min="15625" max="15872" width="9.140625" style="208"/>
    <col min="15873" max="15873" width="30.5703125" style="208" bestFit="1" customWidth="1"/>
    <col min="15874" max="15874" width="79" style="208" customWidth="1"/>
    <col min="15875" max="15877" width="17.42578125" style="208" customWidth="1"/>
    <col min="15878" max="15878" width="15.5703125" style="208" customWidth="1"/>
    <col min="15879" max="15879" width="13.5703125" style="208" customWidth="1"/>
    <col min="15880" max="15880" width="18.28515625" style="208" customWidth="1"/>
    <col min="15881" max="16128" width="9.140625" style="208"/>
    <col min="16129" max="16129" width="30.5703125" style="208" bestFit="1" customWidth="1"/>
    <col min="16130" max="16130" width="79" style="208" customWidth="1"/>
    <col min="16131" max="16133" width="17.42578125" style="208" customWidth="1"/>
    <col min="16134" max="16134" width="15.5703125" style="208" customWidth="1"/>
    <col min="16135" max="16135" width="13.5703125" style="208" customWidth="1"/>
    <col min="16136" max="16136" width="18.28515625" style="208" customWidth="1"/>
    <col min="16137" max="16384" width="9.140625" style="208"/>
  </cols>
  <sheetData>
    <row r="1" spans="1:8" s="168" customFormat="1" ht="15" customHeight="1" x14ac:dyDescent="0.35">
      <c r="A1" s="164"/>
      <c r="B1" s="165"/>
      <c r="C1" s="167"/>
      <c r="D1" s="167"/>
      <c r="E1" s="166"/>
      <c r="G1" s="209" t="s">
        <v>8</v>
      </c>
      <c r="H1" s="207"/>
    </row>
    <row r="2" spans="1:8" s="168" customFormat="1" ht="15" customHeight="1" x14ac:dyDescent="0.35">
      <c r="A2" s="164"/>
      <c r="B2" s="165"/>
      <c r="C2" s="167"/>
      <c r="D2" s="167"/>
      <c r="E2" s="166"/>
      <c r="G2" s="209" t="s">
        <v>0</v>
      </c>
      <c r="H2" s="207"/>
    </row>
    <row r="3" spans="1:8" s="168" customFormat="1" ht="15" customHeight="1" x14ac:dyDescent="0.35">
      <c r="A3" s="164"/>
      <c r="B3" s="165"/>
      <c r="C3" s="167"/>
      <c r="D3" s="167"/>
      <c r="E3" s="166"/>
      <c r="G3" s="209" t="s">
        <v>1</v>
      </c>
      <c r="H3" s="207"/>
    </row>
    <row r="4" spans="1:8" s="170" customFormat="1" ht="15" customHeight="1" x14ac:dyDescent="0.25">
      <c r="A4" s="169"/>
      <c r="B4" s="167"/>
      <c r="C4" s="167"/>
      <c r="D4" s="167"/>
      <c r="E4" s="166"/>
      <c r="G4" s="209" t="s">
        <v>2</v>
      </c>
      <c r="H4" s="207"/>
    </row>
    <row r="5" spans="1:8" s="170" customFormat="1" ht="15" customHeight="1" x14ac:dyDescent="0.25">
      <c r="A5" s="169"/>
      <c r="B5" s="167"/>
      <c r="C5" s="167"/>
      <c r="D5" s="167"/>
      <c r="E5" s="166"/>
      <c r="G5" s="209" t="s">
        <v>3</v>
      </c>
      <c r="H5" s="207"/>
    </row>
    <row r="6" spans="1:8" s="170" customFormat="1" ht="15" customHeight="1" x14ac:dyDescent="0.25">
      <c r="A6" s="169"/>
      <c r="B6" s="167"/>
      <c r="C6" s="167"/>
      <c r="D6" s="167"/>
      <c r="E6" s="228" t="s">
        <v>330</v>
      </c>
      <c r="F6" s="228"/>
      <c r="G6" s="228"/>
      <c r="H6" s="207"/>
    </row>
    <row r="7" spans="1:8" s="170" customFormat="1" ht="15" customHeight="1" x14ac:dyDescent="0.25">
      <c r="A7" s="169"/>
      <c r="B7" s="167"/>
      <c r="C7" s="167"/>
      <c r="D7" s="167"/>
      <c r="E7" s="228" t="s">
        <v>0</v>
      </c>
      <c r="F7" s="228"/>
      <c r="G7" s="228"/>
      <c r="H7" s="207"/>
    </row>
    <row r="8" spans="1:8" s="170" customFormat="1" ht="15" customHeight="1" x14ac:dyDescent="0.25">
      <c r="A8" s="169"/>
      <c r="B8" s="167"/>
      <c r="C8" s="167"/>
      <c r="D8" s="167"/>
      <c r="E8" s="228" t="s">
        <v>1</v>
      </c>
      <c r="F8" s="228"/>
      <c r="G8" s="228"/>
      <c r="H8" s="207"/>
    </row>
    <row r="9" spans="1:8" s="170" customFormat="1" ht="15" customHeight="1" x14ac:dyDescent="0.25">
      <c r="A9" s="169"/>
      <c r="B9" s="167"/>
      <c r="C9" s="167"/>
      <c r="D9" s="167"/>
      <c r="E9" s="228" t="s">
        <v>2</v>
      </c>
      <c r="F9" s="228"/>
      <c r="G9" s="228"/>
      <c r="H9" s="207"/>
    </row>
    <row r="10" spans="1:8" s="170" customFormat="1" ht="15" customHeight="1" x14ac:dyDescent="0.25">
      <c r="A10" s="169"/>
      <c r="B10" s="167"/>
      <c r="C10" s="167"/>
      <c r="D10" s="167"/>
      <c r="E10" s="228" t="s">
        <v>3</v>
      </c>
      <c r="F10" s="228"/>
      <c r="G10" s="228"/>
      <c r="H10" s="207"/>
    </row>
    <row r="11" spans="1:8" s="170" customFormat="1" ht="15" customHeight="1" x14ac:dyDescent="0.25">
      <c r="A11" s="169"/>
      <c r="B11" s="167"/>
      <c r="C11" s="167"/>
      <c r="D11" s="167"/>
      <c r="E11" s="166"/>
      <c r="G11" s="209" t="s">
        <v>336</v>
      </c>
      <c r="H11" s="207"/>
    </row>
    <row r="12" spans="1:8" s="170" customFormat="1" ht="15" customHeight="1" x14ac:dyDescent="0.25">
      <c r="A12" s="169"/>
      <c r="B12" s="167"/>
      <c r="C12" s="167"/>
      <c r="D12" s="167"/>
      <c r="E12" s="166"/>
      <c r="F12" s="167"/>
      <c r="G12" s="167"/>
    </row>
    <row r="13" spans="1:8" ht="57.75" customHeight="1" x14ac:dyDescent="0.2">
      <c r="A13" s="222" t="s">
        <v>314</v>
      </c>
      <c r="B13" s="222"/>
      <c r="C13" s="222"/>
      <c r="D13" s="222"/>
      <c r="E13" s="222"/>
      <c r="F13" s="222"/>
      <c r="G13" s="222"/>
    </row>
    <row r="14" spans="1:8" ht="39.75" customHeight="1" x14ac:dyDescent="0.2">
      <c r="A14" s="223" t="s">
        <v>4</v>
      </c>
      <c r="B14" s="223" t="s">
        <v>258</v>
      </c>
      <c r="C14" s="247" t="s">
        <v>259</v>
      </c>
      <c r="D14" s="248"/>
      <c r="E14" s="224" t="s">
        <v>260</v>
      </c>
      <c r="F14" s="225"/>
      <c r="G14" s="226"/>
    </row>
    <row r="15" spans="1:8" s="173" customFormat="1" ht="48.75" customHeight="1" x14ac:dyDescent="0.2">
      <c r="A15" s="223"/>
      <c r="B15" s="223"/>
      <c r="C15" s="251" t="s">
        <v>315</v>
      </c>
      <c r="D15" s="251" t="s">
        <v>316</v>
      </c>
      <c r="E15" s="172" t="s">
        <v>6</v>
      </c>
      <c r="F15" s="172" t="s">
        <v>7</v>
      </c>
      <c r="G15" s="172" t="s">
        <v>254</v>
      </c>
    </row>
    <row r="16" spans="1:8" s="177" customFormat="1" ht="25.5" customHeight="1" x14ac:dyDescent="0.2">
      <c r="A16" s="174" t="s">
        <v>261</v>
      </c>
      <c r="B16" s="175" t="s">
        <v>9</v>
      </c>
      <c r="C16" s="176">
        <f>C17+C19+C21+C23+C26+C29+C32+C34+C35</f>
        <v>11132.599999999999</v>
      </c>
      <c r="D16" s="176">
        <f>D17+D19+D21+D23+D26+D29+D32+D34+D35</f>
        <v>0</v>
      </c>
      <c r="E16" s="176">
        <f>E17+E19+E21+E23+E26+E29+E32+E34+E35</f>
        <v>11132.599999999999</v>
      </c>
      <c r="F16" s="176">
        <f>F17+F19+F21+F23+F26+F29+F32+F34+F35</f>
        <v>9411.5</v>
      </c>
      <c r="G16" s="176">
        <f>G17+G19+G21+G23+G26+G29+G32+G34+G35</f>
        <v>9328.9</v>
      </c>
    </row>
    <row r="17" spans="1:14" s="177" customFormat="1" ht="25.5" customHeight="1" x14ac:dyDescent="0.2">
      <c r="A17" s="178" t="s">
        <v>262</v>
      </c>
      <c r="B17" s="179" t="s">
        <v>10</v>
      </c>
      <c r="C17" s="180">
        <f>C18</f>
        <v>2810.2</v>
      </c>
      <c r="D17" s="180">
        <f>D18</f>
        <v>0</v>
      </c>
      <c r="E17" s="180">
        <f>E18</f>
        <v>2810.2</v>
      </c>
      <c r="F17" s="180">
        <f>F18</f>
        <v>3054.6</v>
      </c>
      <c r="G17" s="180">
        <f>G18</f>
        <v>3286.8</v>
      </c>
      <c r="H17" s="181"/>
    </row>
    <row r="18" spans="1:14" s="183" customFormat="1" ht="25.5" customHeight="1" x14ac:dyDescent="0.2">
      <c r="A18" s="200" t="s">
        <v>263</v>
      </c>
      <c r="B18" s="201" t="s">
        <v>11</v>
      </c>
      <c r="C18" s="202">
        <v>2810.2</v>
      </c>
      <c r="D18" s="202">
        <v>0</v>
      </c>
      <c r="E18" s="202">
        <f>C18+D18</f>
        <v>2810.2</v>
      </c>
      <c r="F18" s="202">
        <v>3054.6</v>
      </c>
      <c r="G18" s="202">
        <v>3286.8</v>
      </c>
      <c r="H18" s="182"/>
    </row>
    <row r="19" spans="1:14" s="177" customFormat="1" ht="56.25" x14ac:dyDescent="0.2">
      <c r="A19" s="178" t="s">
        <v>264</v>
      </c>
      <c r="B19" s="179" t="s">
        <v>12</v>
      </c>
      <c r="C19" s="180">
        <f>C20</f>
        <v>1364.1</v>
      </c>
      <c r="D19" s="180">
        <f>D20</f>
        <v>0</v>
      </c>
      <c r="E19" s="180">
        <f>E20</f>
        <v>1364.1</v>
      </c>
      <c r="F19" s="180">
        <f>F20</f>
        <v>1804.7</v>
      </c>
      <c r="G19" s="180">
        <f>G20</f>
        <v>1804.7</v>
      </c>
      <c r="H19" s="181"/>
    </row>
    <row r="20" spans="1:14" s="183" customFormat="1" ht="37.5" x14ac:dyDescent="0.2">
      <c r="A20" s="200" t="s">
        <v>265</v>
      </c>
      <c r="B20" s="201" t="s">
        <v>13</v>
      </c>
      <c r="C20" s="202">
        <v>1364.1</v>
      </c>
      <c r="D20" s="202">
        <v>0</v>
      </c>
      <c r="E20" s="202">
        <f>C20+D20</f>
        <v>1364.1</v>
      </c>
      <c r="F20" s="202">
        <v>1804.7</v>
      </c>
      <c r="G20" s="202">
        <v>1804.7</v>
      </c>
      <c r="L20" s="227"/>
      <c r="M20" s="227"/>
      <c r="N20" s="227"/>
    </row>
    <row r="21" spans="1:14" s="177" customFormat="1" ht="18.75" x14ac:dyDescent="0.2">
      <c r="A21" s="178" t="s">
        <v>14</v>
      </c>
      <c r="B21" s="179" t="s">
        <v>266</v>
      </c>
      <c r="C21" s="180">
        <f>C22</f>
        <v>81</v>
      </c>
      <c r="D21" s="180">
        <f>D22</f>
        <v>0</v>
      </c>
      <c r="E21" s="180">
        <f>E22</f>
        <v>81</v>
      </c>
      <c r="F21" s="180">
        <f>F22</f>
        <v>81.5</v>
      </c>
      <c r="G21" s="180">
        <f>G22</f>
        <v>82</v>
      </c>
      <c r="L21" s="227"/>
      <c r="M21" s="227"/>
      <c r="N21" s="227"/>
    </row>
    <row r="22" spans="1:14" s="183" customFormat="1" ht="24.75" customHeight="1" x14ac:dyDescent="0.2">
      <c r="A22" s="200" t="s">
        <v>267</v>
      </c>
      <c r="B22" s="201" t="s">
        <v>268</v>
      </c>
      <c r="C22" s="202">
        <v>81</v>
      </c>
      <c r="D22" s="202">
        <v>0</v>
      </c>
      <c r="E22" s="202">
        <f>C22+D22</f>
        <v>81</v>
      </c>
      <c r="F22" s="202">
        <v>81.5</v>
      </c>
      <c r="G22" s="202">
        <v>82</v>
      </c>
      <c r="L22" s="227"/>
      <c r="M22" s="227"/>
      <c r="N22" s="227"/>
    </row>
    <row r="23" spans="1:14" s="177" customFormat="1" ht="18.75" x14ac:dyDescent="0.2">
      <c r="A23" s="178" t="s">
        <v>269</v>
      </c>
      <c r="B23" s="179" t="s">
        <v>15</v>
      </c>
      <c r="C23" s="180">
        <f>C24+C25</f>
        <v>3024</v>
      </c>
      <c r="D23" s="180">
        <f>D24+D25</f>
        <v>0</v>
      </c>
      <c r="E23" s="180">
        <f>E24+E25</f>
        <v>3024</v>
      </c>
      <c r="F23" s="180">
        <f>F24+F25</f>
        <v>3054</v>
      </c>
      <c r="G23" s="180">
        <f>G24+G25</f>
        <v>3085</v>
      </c>
      <c r="L23" s="227"/>
      <c r="M23" s="227"/>
      <c r="N23" s="227"/>
    </row>
    <row r="24" spans="1:14" s="183" customFormat="1" ht="24.75" customHeight="1" x14ac:dyDescent="0.2">
      <c r="A24" s="200" t="s">
        <v>270</v>
      </c>
      <c r="B24" s="201" t="s">
        <v>16</v>
      </c>
      <c r="C24" s="202">
        <v>145</v>
      </c>
      <c r="D24" s="202">
        <v>0</v>
      </c>
      <c r="E24" s="202">
        <f>C24+D24</f>
        <v>145</v>
      </c>
      <c r="F24" s="202">
        <v>146</v>
      </c>
      <c r="G24" s="202">
        <v>148</v>
      </c>
      <c r="L24" s="227"/>
      <c r="M24" s="227"/>
      <c r="N24" s="227"/>
    </row>
    <row r="25" spans="1:14" s="183" customFormat="1" ht="24.75" customHeight="1" x14ac:dyDescent="0.2">
      <c r="A25" s="200" t="s">
        <v>271</v>
      </c>
      <c r="B25" s="201" t="s">
        <v>272</v>
      </c>
      <c r="C25" s="202">
        <v>2879</v>
      </c>
      <c r="D25" s="202">
        <v>0</v>
      </c>
      <c r="E25" s="202">
        <f>C25+D25</f>
        <v>2879</v>
      </c>
      <c r="F25" s="202">
        <v>2908</v>
      </c>
      <c r="G25" s="202">
        <v>2937</v>
      </c>
    </row>
    <row r="26" spans="1:14" s="177" customFormat="1" ht="56.25" x14ac:dyDescent="0.2">
      <c r="A26" s="178" t="s">
        <v>273</v>
      </c>
      <c r="B26" s="179" t="s">
        <v>17</v>
      </c>
      <c r="C26" s="180">
        <v>1268.9000000000001</v>
      </c>
      <c r="D26" s="180">
        <v>0</v>
      </c>
      <c r="E26" s="180">
        <f>SUM(E27:E28)</f>
        <v>1268.9000000000001</v>
      </c>
      <c r="F26" s="180">
        <f>SUM(F27:F28)</f>
        <v>1070.5</v>
      </c>
      <c r="G26" s="180">
        <f>SUM(G27:G28)</f>
        <v>1070.4000000000001</v>
      </c>
    </row>
    <row r="27" spans="1:14" s="183" customFormat="1" ht="106.5" customHeight="1" x14ac:dyDescent="0.2">
      <c r="A27" s="200" t="s">
        <v>274</v>
      </c>
      <c r="B27" s="201" t="s">
        <v>18</v>
      </c>
      <c r="C27" s="202">
        <v>659.6</v>
      </c>
      <c r="D27" s="202">
        <v>0</v>
      </c>
      <c r="E27" s="202">
        <f>C27+D27</f>
        <v>659.6</v>
      </c>
      <c r="F27" s="202">
        <v>659.6</v>
      </c>
      <c r="G27" s="202">
        <v>659.4</v>
      </c>
    </row>
    <row r="28" spans="1:14" s="183" customFormat="1" ht="93.75" x14ac:dyDescent="0.2">
      <c r="A28" s="200" t="s">
        <v>275</v>
      </c>
      <c r="B28" s="201" t="s">
        <v>19</v>
      </c>
      <c r="C28" s="202">
        <v>609.29999999999995</v>
      </c>
      <c r="D28" s="202">
        <v>0</v>
      </c>
      <c r="E28" s="202">
        <f>C28+D28</f>
        <v>609.29999999999995</v>
      </c>
      <c r="F28" s="202">
        <f>400+10.9</f>
        <v>410.9</v>
      </c>
      <c r="G28" s="202">
        <f>400+11</f>
        <v>411</v>
      </c>
    </row>
    <row r="29" spans="1:14" s="177" customFormat="1" ht="37.5" hidden="1" outlineLevel="1" x14ac:dyDescent="0.2">
      <c r="A29" s="178" t="s">
        <v>276</v>
      </c>
      <c r="B29" s="179" t="s">
        <v>277</v>
      </c>
      <c r="C29" s="180">
        <f>SUM(C30:C31)</f>
        <v>0</v>
      </c>
      <c r="D29" s="180">
        <f>SUM(D30:D31)</f>
        <v>0</v>
      </c>
      <c r="E29" s="180">
        <f>SUM(E30:E31)</f>
        <v>0</v>
      </c>
      <c r="F29" s="180">
        <f>SUM(F30:F31)</f>
        <v>0</v>
      </c>
      <c r="G29" s="180">
        <f>SUM(G30:G31)</f>
        <v>0</v>
      </c>
    </row>
    <row r="30" spans="1:14" s="184" customFormat="1" ht="18.75" hidden="1" outlineLevel="1" x14ac:dyDescent="0.2">
      <c r="A30" s="200" t="s">
        <v>278</v>
      </c>
      <c r="B30" s="201" t="s">
        <v>279</v>
      </c>
      <c r="C30" s="202">
        <v>0</v>
      </c>
      <c r="D30" s="202">
        <v>0</v>
      </c>
      <c r="E30" s="202">
        <f>C30+D30</f>
        <v>0</v>
      </c>
      <c r="F30" s="202">
        <v>0</v>
      </c>
      <c r="G30" s="202">
        <v>0</v>
      </c>
    </row>
    <row r="31" spans="1:14" s="184" customFormat="1" ht="18.75" hidden="1" outlineLevel="1" x14ac:dyDescent="0.2">
      <c r="A31" s="200" t="s">
        <v>280</v>
      </c>
      <c r="B31" s="201" t="s">
        <v>281</v>
      </c>
      <c r="C31" s="202">
        <v>0</v>
      </c>
      <c r="D31" s="202">
        <v>0</v>
      </c>
      <c r="E31" s="202">
        <f>C31+D31</f>
        <v>0</v>
      </c>
      <c r="F31" s="202">
        <v>0</v>
      </c>
      <c r="G31" s="202">
        <v>0</v>
      </c>
    </row>
    <row r="32" spans="1:14" s="177" customFormat="1" ht="37.5" collapsed="1" x14ac:dyDescent="0.2">
      <c r="A32" s="178" t="s">
        <v>282</v>
      </c>
      <c r="B32" s="179" t="s">
        <v>255</v>
      </c>
      <c r="C32" s="180">
        <f>SUM(C33:C33)</f>
        <v>2574.4</v>
      </c>
      <c r="D32" s="180">
        <f>SUM(D33:D33)</f>
        <v>0</v>
      </c>
      <c r="E32" s="180">
        <f>SUM(E33:E33)</f>
        <v>2574.4</v>
      </c>
      <c r="F32" s="180">
        <f>SUM(F33:F33)</f>
        <v>346.2</v>
      </c>
      <c r="G32" s="180">
        <f>SUM(G33:G33)</f>
        <v>0</v>
      </c>
    </row>
    <row r="33" spans="1:7" s="183" customFormat="1" ht="93.75" x14ac:dyDescent="0.2">
      <c r="A33" s="200" t="s">
        <v>283</v>
      </c>
      <c r="B33" s="201" t="s">
        <v>284</v>
      </c>
      <c r="C33" s="202">
        <v>2574.4</v>
      </c>
      <c r="D33" s="202">
        <v>0</v>
      </c>
      <c r="E33" s="202">
        <f t="shared" ref="E33:E35" si="0">C33+D33</f>
        <v>2574.4</v>
      </c>
      <c r="F33" s="202">
        <v>346.2</v>
      </c>
      <c r="G33" s="202">
        <v>0</v>
      </c>
    </row>
    <row r="34" spans="1:7" s="185" customFormat="1" ht="28.5" customHeight="1" outlineLevel="1" x14ac:dyDescent="0.2">
      <c r="A34" s="178" t="s">
        <v>285</v>
      </c>
      <c r="B34" s="179" t="s">
        <v>286</v>
      </c>
      <c r="C34" s="180">
        <v>0</v>
      </c>
      <c r="D34" s="180">
        <v>0</v>
      </c>
      <c r="E34" s="180">
        <f t="shared" si="0"/>
        <v>0</v>
      </c>
      <c r="F34" s="180">
        <v>0</v>
      </c>
      <c r="G34" s="180">
        <v>0</v>
      </c>
    </row>
    <row r="35" spans="1:7" s="185" customFormat="1" ht="28.5" customHeight="1" x14ac:dyDescent="0.2">
      <c r="A35" s="178" t="s">
        <v>287</v>
      </c>
      <c r="B35" s="179" t="s">
        <v>288</v>
      </c>
      <c r="C35" s="180">
        <v>10</v>
      </c>
      <c r="D35" s="180">
        <v>0</v>
      </c>
      <c r="E35" s="180">
        <f t="shared" si="0"/>
        <v>10</v>
      </c>
      <c r="F35" s="180">
        <v>0</v>
      </c>
      <c r="G35" s="180">
        <v>0</v>
      </c>
    </row>
    <row r="36" spans="1:7" s="187" customFormat="1" ht="30.75" customHeight="1" x14ac:dyDescent="0.2">
      <c r="A36" s="174" t="s">
        <v>28</v>
      </c>
      <c r="B36" s="186" t="s">
        <v>20</v>
      </c>
      <c r="C36" s="176">
        <f>SUM(C37:C37)</f>
        <v>17300.2</v>
      </c>
      <c r="D36" s="176">
        <f>SUM(D37:D37)</f>
        <v>864.6</v>
      </c>
      <c r="E36" s="176">
        <f>SUM(E37:E37)</f>
        <v>18164.8</v>
      </c>
      <c r="F36" s="176">
        <f>SUM(F37:F37)</f>
        <v>32686.799999999999</v>
      </c>
      <c r="G36" s="176">
        <f>SUM(G37:G37)</f>
        <v>12192</v>
      </c>
    </row>
    <row r="37" spans="1:7" s="177" customFormat="1" ht="56.25" x14ac:dyDescent="0.2">
      <c r="A37" s="178" t="s">
        <v>29</v>
      </c>
      <c r="B37" s="179" t="s">
        <v>21</v>
      </c>
      <c r="C37" s="180">
        <v>17300.2</v>
      </c>
      <c r="D37" s="180">
        <f>Пр.3!D48</f>
        <v>864.6</v>
      </c>
      <c r="E37" s="180">
        <f>Пр.3!E17</f>
        <v>18164.8</v>
      </c>
      <c r="F37" s="180">
        <f>Пр.3!H17</f>
        <v>32686.799999999999</v>
      </c>
      <c r="G37" s="180">
        <f>Пр.3!I17</f>
        <v>12192</v>
      </c>
    </row>
    <row r="38" spans="1:7" s="187" customFormat="1" ht="24" customHeight="1" x14ac:dyDescent="0.2">
      <c r="A38" s="188"/>
      <c r="B38" s="175" t="s">
        <v>289</v>
      </c>
      <c r="C38" s="176">
        <f>C36+C16</f>
        <v>28432.799999999999</v>
      </c>
      <c r="D38" s="176">
        <f>D36+D16</f>
        <v>864.6</v>
      </c>
      <c r="E38" s="176">
        <f>E36+E16</f>
        <v>29297.399999999998</v>
      </c>
      <c r="F38" s="176">
        <f>F36+F16</f>
        <v>42098.3</v>
      </c>
      <c r="G38" s="176">
        <f>G36+G16</f>
        <v>21520.9</v>
      </c>
    </row>
    <row r="39" spans="1:7" s="193" customFormat="1" ht="15.75" x14ac:dyDescent="0.2">
      <c r="A39" s="189"/>
      <c r="B39" s="190"/>
      <c r="C39" s="192"/>
      <c r="D39" s="192"/>
      <c r="E39" s="191"/>
      <c r="F39" s="192"/>
      <c r="G39" s="192"/>
    </row>
    <row r="40" spans="1:7" ht="15.75" x14ac:dyDescent="0.2">
      <c r="E40" s="208"/>
      <c r="F40" s="208"/>
      <c r="G40" s="208"/>
    </row>
    <row r="41" spans="1:7" ht="15.75" x14ac:dyDescent="0.2">
      <c r="E41" s="208"/>
      <c r="F41" s="213"/>
      <c r="G41" s="213"/>
    </row>
    <row r="42" spans="1:7" ht="15.75" x14ac:dyDescent="0.2">
      <c r="E42" s="213"/>
      <c r="F42" s="213"/>
      <c r="G42" s="213"/>
    </row>
    <row r="43" spans="1:7" ht="15.75" x14ac:dyDescent="0.2">
      <c r="E43" s="208"/>
      <c r="F43" s="208"/>
      <c r="G43" s="208"/>
    </row>
    <row r="44" spans="1:7" ht="15.75" x14ac:dyDescent="0.2"/>
  </sheetData>
  <autoFilter ref="A15:H15"/>
  <mergeCells count="15">
    <mergeCell ref="E6:G6"/>
    <mergeCell ref="E7:G7"/>
    <mergeCell ref="E8:G8"/>
    <mergeCell ref="E9:G9"/>
    <mergeCell ref="E10:G10"/>
    <mergeCell ref="L20:N20"/>
    <mergeCell ref="L21:N21"/>
    <mergeCell ref="L22:N22"/>
    <mergeCell ref="L23:N23"/>
    <mergeCell ref="L24:N24"/>
    <mergeCell ref="A13:G13"/>
    <mergeCell ref="A14:A15"/>
    <mergeCell ref="B14:B15"/>
    <mergeCell ref="C14:D14"/>
    <mergeCell ref="E14:G14"/>
  </mergeCells>
  <printOptions horizontalCentered="1"/>
  <pageMargins left="0.31496062992125984" right="0.19685039370078741" top="1.0236220472440944" bottom="0.19685039370078741" header="0.74803149606299213" footer="0.15748031496062992"/>
  <pageSetup paperSize="9" scale="53" orientation="portrait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7030A0"/>
    <pageSetUpPr fitToPage="1"/>
  </sheetPr>
  <dimension ref="A1:I53"/>
  <sheetViews>
    <sheetView topLeftCell="A6" zoomScale="77" zoomScaleNormal="77" workbookViewId="0">
      <pane xSplit="2" ySplit="10" topLeftCell="C43" activePane="bottomRight" state="frozen"/>
      <selection activeCell="A6" sqref="A6"/>
      <selection pane="topRight" activeCell="C6" sqref="C6"/>
      <selection pane="bottomLeft" activeCell="A11" sqref="A11"/>
      <selection pane="bottomRight" activeCell="A21" sqref="A21:XFD21"/>
    </sheetView>
  </sheetViews>
  <sheetFormatPr defaultRowHeight="15.75" outlineLevelCol="1" x14ac:dyDescent="0.2"/>
  <cols>
    <col min="1" max="1" width="29.5703125" style="189" customWidth="1"/>
    <col min="2" max="2" width="90.85546875" style="194" customWidth="1"/>
    <col min="3" max="4" width="18" style="206" customWidth="1" outlineLevel="1"/>
    <col min="5" max="7" width="18" style="206" customWidth="1"/>
    <col min="8" max="8" width="15.85546875" style="197" customWidth="1"/>
    <col min="9" max="9" width="17.5703125" style="197" customWidth="1"/>
    <col min="10" max="10" width="14.28515625" style="171" customWidth="1"/>
    <col min="11" max="258" width="9.140625" style="171"/>
    <col min="259" max="259" width="29.5703125" style="171" customWidth="1"/>
    <col min="260" max="260" width="90.85546875" style="171" customWidth="1"/>
    <col min="261" max="263" width="18" style="171" customWidth="1"/>
    <col min="264" max="264" width="15.85546875" style="171" customWidth="1"/>
    <col min="265" max="265" width="17.5703125" style="171" customWidth="1"/>
    <col min="266" max="266" width="14.28515625" style="171" customWidth="1"/>
    <col min="267" max="514" width="9.140625" style="171"/>
    <col min="515" max="515" width="29.5703125" style="171" customWidth="1"/>
    <col min="516" max="516" width="90.85546875" style="171" customWidth="1"/>
    <col min="517" max="519" width="18" style="171" customWidth="1"/>
    <col min="520" max="520" width="15.85546875" style="171" customWidth="1"/>
    <col min="521" max="521" width="17.5703125" style="171" customWidth="1"/>
    <col min="522" max="522" width="14.28515625" style="171" customWidth="1"/>
    <col min="523" max="770" width="9.140625" style="171"/>
    <col min="771" max="771" width="29.5703125" style="171" customWidth="1"/>
    <col min="772" max="772" width="90.85546875" style="171" customWidth="1"/>
    <col min="773" max="775" width="18" style="171" customWidth="1"/>
    <col min="776" max="776" width="15.85546875" style="171" customWidth="1"/>
    <col min="777" max="777" width="17.5703125" style="171" customWidth="1"/>
    <col min="778" max="778" width="14.28515625" style="171" customWidth="1"/>
    <col min="779" max="1026" width="9.140625" style="171"/>
    <col min="1027" max="1027" width="29.5703125" style="171" customWidth="1"/>
    <col min="1028" max="1028" width="90.85546875" style="171" customWidth="1"/>
    <col min="1029" max="1031" width="18" style="171" customWidth="1"/>
    <col min="1032" max="1032" width="15.85546875" style="171" customWidth="1"/>
    <col min="1033" max="1033" width="17.5703125" style="171" customWidth="1"/>
    <col min="1034" max="1034" width="14.28515625" style="171" customWidth="1"/>
    <col min="1035" max="1282" width="9.140625" style="171"/>
    <col min="1283" max="1283" width="29.5703125" style="171" customWidth="1"/>
    <col min="1284" max="1284" width="90.85546875" style="171" customWidth="1"/>
    <col min="1285" max="1287" width="18" style="171" customWidth="1"/>
    <col min="1288" max="1288" width="15.85546875" style="171" customWidth="1"/>
    <col min="1289" max="1289" width="17.5703125" style="171" customWidth="1"/>
    <col min="1290" max="1290" width="14.28515625" style="171" customWidth="1"/>
    <col min="1291" max="1538" width="9.140625" style="171"/>
    <col min="1539" max="1539" width="29.5703125" style="171" customWidth="1"/>
    <col min="1540" max="1540" width="90.85546875" style="171" customWidth="1"/>
    <col min="1541" max="1543" width="18" style="171" customWidth="1"/>
    <col min="1544" max="1544" width="15.85546875" style="171" customWidth="1"/>
    <col min="1545" max="1545" width="17.5703125" style="171" customWidth="1"/>
    <col min="1546" max="1546" width="14.28515625" style="171" customWidth="1"/>
    <col min="1547" max="1794" width="9.140625" style="171"/>
    <col min="1795" max="1795" width="29.5703125" style="171" customWidth="1"/>
    <col min="1796" max="1796" width="90.85546875" style="171" customWidth="1"/>
    <col min="1797" max="1799" width="18" style="171" customWidth="1"/>
    <col min="1800" max="1800" width="15.85546875" style="171" customWidth="1"/>
    <col min="1801" max="1801" width="17.5703125" style="171" customWidth="1"/>
    <col min="1802" max="1802" width="14.28515625" style="171" customWidth="1"/>
    <col min="1803" max="2050" width="9.140625" style="171"/>
    <col min="2051" max="2051" width="29.5703125" style="171" customWidth="1"/>
    <col min="2052" max="2052" width="90.85546875" style="171" customWidth="1"/>
    <col min="2053" max="2055" width="18" style="171" customWidth="1"/>
    <col min="2056" max="2056" width="15.85546875" style="171" customWidth="1"/>
    <col min="2057" max="2057" width="17.5703125" style="171" customWidth="1"/>
    <col min="2058" max="2058" width="14.28515625" style="171" customWidth="1"/>
    <col min="2059" max="2306" width="9.140625" style="171"/>
    <col min="2307" max="2307" width="29.5703125" style="171" customWidth="1"/>
    <col min="2308" max="2308" width="90.85546875" style="171" customWidth="1"/>
    <col min="2309" max="2311" width="18" style="171" customWidth="1"/>
    <col min="2312" max="2312" width="15.85546875" style="171" customWidth="1"/>
    <col min="2313" max="2313" width="17.5703125" style="171" customWidth="1"/>
    <col min="2314" max="2314" width="14.28515625" style="171" customWidth="1"/>
    <col min="2315" max="2562" width="9.140625" style="171"/>
    <col min="2563" max="2563" width="29.5703125" style="171" customWidth="1"/>
    <col min="2564" max="2564" width="90.85546875" style="171" customWidth="1"/>
    <col min="2565" max="2567" width="18" style="171" customWidth="1"/>
    <col min="2568" max="2568" width="15.85546875" style="171" customWidth="1"/>
    <col min="2569" max="2569" width="17.5703125" style="171" customWidth="1"/>
    <col min="2570" max="2570" width="14.28515625" style="171" customWidth="1"/>
    <col min="2571" max="2818" width="9.140625" style="171"/>
    <col min="2819" max="2819" width="29.5703125" style="171" customWidth="1"/>
    <col min="2820" max="2820" width="90.85546875" style="171" customWidth="1"/>
    <col min="2821" max="2823" width="18" style="171" customWidth="1"/>
    <col min="2824" max="2824" width="15.85546875" style="171" customWidth="1"/>
    <col min="2825" max="2825" width="17.5703125" style="171" customWidth="1"/>
    <col min="2826" max="2826" width="14.28515625" style="171" customWidth="1"/>
    <col min="2827" max="3074" width="9.140625" style="171"/>
    <col min="3075" max="3075" width="29.5703125" style="171" customWidth="1"/>
    <col min="3076" max="3076" width="90.85546875" style="171" customWidth="1"/>
    <col min="3077" max="3079" width="18" style="171" customWidth="1"/>
    <col min="3080" max="3080" width="15.85546875" style="171" customWidth="1"/>
    <col min="3081" max="3081" width="17.5703125" style="171" customWidth="1"/>
    <col min="3082" max="3082" width="14.28515625" style="171" customWidth="1"/>
    <col min="3083" max="3330" width="9.140625" style="171"/>
    <col min="3331" max="3331" width="29.5703125" style="171" customWidth="1"/>
    <col min="3332" max="3332" width="90.85546875" style="171" customWidth="1"/>
    <col min="3333" max="3335" width="18" style="171" customWidth="1"/>
    <col min="3336" max="3336" width="15.85546875" style="171" customWidth="1"/>
    <col min="3337" max="3337" width="17.5703125" style="171" customWidth="1"/>
    <col min="3338" max="3338" width="14.28515625" style="171" customWidth="1"/>
    <col min="3339" max="3586" width="9.140625" style="171"/>
    <col min="3587" max="3587" width="29.5703125" style="171" customWidth="1"/>
    <col min="3588" max="3588" width="90.85546875" style="171" customWidth="1"/>
    <col min="3589" max="3591" width="18" style="171" customWidth="1"/>
    <col min="3592" max="3592" width="15.85546875" style="171" customWidth="1"/>
    <col min="3593" max="3593" width="17.5703125" style="171" customWidth="1"/>
    <col min="3594" max="3594" width="14.28515625" style="171" customWidth="1"/>
    <col min="3595" max="3842" width="9.140625" style="171"/>
    <col min="3843" max="3843" width="29.5703125" style="171" customWidth="1"/>
    <col min="3844" max="3844" width="90.85546875" style="171" customWidth="1"/>
    <col min="3845" max="3847" width="18" style="171" customWidth="1"/>
    <col min="3848" max="3848" width="15.85546875" style="171" customWidth="1"/>
    <col min="3849" max="3849" width="17.5703125" style="171" customWidth="1"/>
    <col min="3850" max="3850" width="14.28515625" style="171" customWidth="1"/>
    <col min="3851" max="4098" width="9.140625" style="171"/>
    <col min="4099" max="4099" width="29.5703125" style="171" customWidth="1"/>
    <col min="4100" max="4100" width="90.85546875" style="171" customWidth="1"/>
    <col min="4101" max="4103" width="18" style="171" customWidth="1"/>
    <col min="4104" max="4104" width="15.85546875" style="171" customWidth="1"/>
    <col min="4105" max="4105" width="17.5703125" style="171" customWidth="1"/>
    <col min="4106" max="4106" width="14.28515625" style="171" customWidth="1"/>
    <col min="4107" max="4354" width="9.140625" style="171"/>
    <col min="4355" max="4355" width="29.5703125" style="171" customWidth="1"/>
    <col min="4356" max="4356" width="90.85546875" style="171" customWidth="1"/>
    <col min="4357" max="4359" width="18" style="171" customWidth="1"/>
    <col min="4360" max="4360" width="15.85546875" style="171" customWidth="1"/>
    <col min="4361" max="4361" width="17.5703125" style="171" customWidth="1"/>
    <col min="4362" max="4362" width="14.28515625" style="171" customWidth="1"/>
    <col min="4363" max="4610" width="9.140625" style="171"/>
    <col min="4611" max="4611" width="29.5703125" style="171" customWidth="1"/>
    <col min="4612" max="4612" width="90.85546875" style="171" customWidth="1"/>
    <col min="4613" max="4615" width="18" style="171" customWidth="1"/>
    <col min="4616" max="4616" width="15.85546875" style="171" customWidth="1"/>
    <col min="4617" max="4617" width="17.5703125" style="171" customWidth="1"/>
    <col min="4618" max="4618" width="14.28515625" style="171" customWidth="1"/>
    <col min="4619" max="4866" width="9.140625" style="171"/>
    <col min="4867" max="4867" width="29.5703125" style="171" customWidth="1"/>
    <col min="4868" max="4868" width="90.85546875" style="171" customWidth="1"/>
    <col min="4869" max="4871" width="18" style="171" customWidth="1"/>
    <col min="4872" max="4872" width="15.85546875" style="171" customWidth="1"/>
    <col min="4873" max="4873" width="17.5703125" style="171" customWidth="1"/>
    <col min="4874" max="4874" width="14.28515625" style="171" customWidth="1"/>
    <col min="4875" max="5122" width="9.140625" style="171"/>
    <col min="5123" max="5123" width="29.5703125" style="171" customWidth="1"/>
    <col min="5124" max="5124" width="90.85546875" style="171" customWidth="1"/>
    <col min="5125" max="5127" width="18" style="171" customWidth="1"/>
    <col min="5128" max="5128" width="15.85546875" style="171" customWidth="1"/>
    <col min="5129" max="5129" width="17.5703125" style="171" customWidth="1"/>
    <col min="5130" max="5130" width="14.28515625" style="171" customWidth="1"/>
    <col min="5131" max="5378" width="9.140625" style="171"/>
    <col min="5379" max="5379" width="29.5703125" style="171" customWidth="1"/>
    <col min="5380" max="5380" width="90.85546875" style="171" customWidth="1"/>
    <col min="5381" max="5383" width="18" style="171" customWidth="1"/>
    <col min="5384" max="5384" width="15.85546875" style="171" customWidth="1"/>
    <col min="5385" max="5385" width="17.5703125" style="171" customWidth="1"/>
    <col min="5386" max="5386" width="14.28515625" style="171" customWidth="1"/>
    <col min="5387" max="5634" width="9.140625" style="171"/>
    <col min="5635" max="5635" width="29.5703125" style="171" customWidth="1"/>
    <col min="5636" max="5636" width="90.85546875" style="171" customWidth="1"/>
    <col min="5637" max="5639" width="18" style="171" customWidth="1"/>
    <col min="5640" max="5640" width="15.85546875" style="171" customWidth="1"/>
    <col min="5641" max="5641" width="17.5703125" style="171" customWidth="1"/>
    <col min="5642" max="5642" width="14.28515625" style="171" customWidth="1"/>
    <col min="5643" max="5890" width="9.140625" style="171"/>
    <col min="5891" max="5891" width="29.5703125" style="171" customWidth="1"/>
    <col min="5892" max="5892" width="90.85546875" style="171" customWidth="1"/>
    <col min="5893" max="5895" width="18" style="171" customWidth="1"/>
    <col min="5896" max="5896" width="15.85546875" style="171" customWidth="1"/>
    <col min="5897" max="5897" width="17.5703125" style="171" customWidth="1"/>
    <col min="5898" max="5898" width="14.28515625" style="171" customWidth="1"/>
    <col min="5899" max="6146" width="9.140625" style="171"/>
    <col min="6147" max="6147" width="29.5703125" style="171" customWidth="1"/>
    <col min="6148" max="6148" width="90.85546875" style="171" customWidth="1"/>
    <col min="6149" max="6151" width="18" style="171" customWidth="1"/>
    <col min="6152" max="6152" width="15.85546875" style="171" customWidth="1"/>
    <col min="6153" max="6153" width="17.5703125" style="171" customWidth="1"/>
    <col min="6154" max="6154" width="14.28515625" style="171" customWidth="1"/>
    <col min="6155" max="6402" width="9.140625" style="171"/>
    <col min="6403" max="6403" width="29.5703125" style="171" customWidth="1"/>
    <col min="6404" max="6404" width="90.85546875" style="171" customWidth="1"/>
    <col min="6405" max="6407" width="18" style="171" customWidth="1"/>
    <col min="6408" max="6408" width="15.85546875" style="171" customWidth="1"/>
    <col min="6409" max="6409" width="17.5703125" style="171" customWidth="1"/>
    <col min="6410" max="6410" width="14.28515625" style="171" customWidth="1"/>
    <col min="6411" max="6658" width="9.140625" style="171"/>
    <col min="6659" max="6659" width="29.5703125" style="171" customWidth="1"/>
    <col min="6660" max="6660" width="90.85546875" style="171" customWidth="1"/>
    <col min="6661" max="6663" width="18" style="171" customWidth="1"/>
    <col min="6664" max="6664" width="15.85546875" style="171" customWidth="1"/>
    <col min="6665" max="6665" width="17.5703125" style="171" customWidth="1"/>
    <col min="6666" max="6666" width="14.28515625" style="171" customWidth="1"/>
    <col min="6667" max="6914" width="9.140625" style="171"/>
    <col min="6915" max="6915" width="29.5703125" style="171" customWidth="1"/>
    <col min="6916" max="6916" width="90.85546875" style="171" customWidth="1"/>
    <col min="6917" max="6919" width="18" style="171" customWidth="1"/>
    <col min="6920" max="6920" width="15.85546875" style="171" customWidth="1"/>
    <col min="6921" max="6921" width="17.5703125" style="171" customWidth="1"/>
    <col min="6922" max="6922" width="14.28515625" style="171" customWidth="1"/>
    <col min="6923" max="7170" width="9.140625" style="171"/>
    <col min="7171" max="7171" width="29.5703125" style="171" customWidth="1"/>
    <col min="7172" max="7172" width="90.85546875" style="171" customWidth="1"/>
    <col min="7173" max="7175" width="18" style="171" customWidth="1"/>
    <col min="7176" max="7176" width="15.85546875" style="171" customWidth="1"/>
    <col min="7177" max="7177" width="17.5703125" style="171" customWidth="1"/>
    <col min="7178" max="7178" width="14.28515625" style="171" customWidth="1"/>
    <col min="7179" max="7426" width="9.140625" style="171"/>
    <col min="7427" max="7427" width="29.5703125" style="171" customWidth="1"/>
    <col min="7428" max="7428" width="90.85546875" style="171" customWidth="1"/>
    <col min="7429" max="7431" width="18" style="171" customWidth="1"/>
    <col min="7432" max="7432" width="15.85546875" style="171" customWidth="1"/>
    <col min="7433" max="7433" width="17.5703125" style="171" customWidth="1"/>
    <col min="7434" max="7434" width="14.28515625" style="171" customWidth="1"/>
    <col min="7435" max="7682" width="9.140625" style="171"/>
    <col min="7683" max="7683" width="29.5703125" style="171" customWidth="1"/>
    <col min="7684" max="7684" width="90.85546875" style="171" customWidth="1"/>
    <col min="7685" max="7687" width="18" style="171" customWidth="1"/>
    <col min="7688" max="7688" width="15.85546875" style="171" customWidth="1"/>
    <col min="7689" max="7689" width="17.5703125" style="171" customWidth="1"/>
    <col min="7690" max="7690" width="14.28515625" style="171" customWidth="1"/>
    <col min="7691" max="7938" width="9.140625" style="171"/>
    <col min="7939" max="7939" width="29.5703125" style="171" customWidth="1"/>
    <col min="7940" max="7940" width="90.85546875" style="171" customWidth="1"/>
    <col min="7941" max="7943" width="18" style="171" customWidth="1"/>
    <col min="7944" max="7944" width="15.85546875" style="171" customWidth="1"/>
    <col min="7945" max="7945" width="17.5703125" style="171" customWidth="1"/>
    <col min="7946" max="7946" width="14.28515625" style="171" customWidth="1"/>
    <col min="7947" max="8194" width="9.140625" style="171"/>
    <col min="8195" max="8195" width="29.5703125" style="171" customWidth="1"/>
    <col min="8196" max="8196" width="90.85546875" style="171" customWidth="1"/>
    <col min="8197" max="8199" width="18" style="171" customWidth="1"/>
    <col min="8200" max="8200" width="15.85546875" style="171" customWidth="1"/>
    <col min="8201" max="8201" width="17.5703125" style="171" customWidth="1"/>
    <col min="8202" max="8202" width="14.28515625" style="171" customWidth="1"/>
    <col min="8203" max="8450" width="9.140625" style="171"/>
    <col min="8451" max="8451" width="29.5703125" style="171" customWidth="1"/>
    <col min="8452" max="8452" width="90.85546875" style="171" customWidth="1"/>
    <col min="8453" max="8455" width="18" style="171" customWidth="1"/>
    <col min="8456" max="8456" width="15.85546875" style="171" customWidth="1"/>
    <col min="8457" max="8457" width="17.5703125" style="171" customWidth="1"/>
    <col min="8458" max="8458" width="14.28515625" style="171" customWidth="1"/>
    <col min="8459" max="8706" width="9.140625" style="171"/>
    <col min="8707" max="8707" width="29.5703125" style="171" customWidth="1"/>
    <col min="8708" max="8708" width="90.85546875" style="171" customWidth="1"/>
    <col min="8709" max="8711" width="18" style="171" customWidth="1"/>
    <col min="8712" max="8712" width="15.85546875" style="171" customWidth="1"/>
    <col min="8713" max="8713" width="17.5703125" style="171" customWidth="1"/>
    <col min="8714" max="8714" width="14.28515625" style="171" customWidth="1"/>
    <col min="8715" max="8962" width="9.140625" style="171"/>
    <col min="8963" max="8963" width="29.5703125" style="171" customWidth="1"/>
    <col min="8964" max="8964" width="90.85546875" style="171" customWidth="1"/>
    <col min="8965" max="8967" width="18" style="171" customWidth="1"/>
    <col min="8968" max="8968" width="15.85546875" style="171" customWidth="1"/>
    <col min="8969" max="8969" width="17.5703125" style="171" customWidth="1"/>
    <col min="8970" max="8970" width="14.28515625" style="171" customWidth="1"/>
    <col min="8971" max="9218" width="9.140625" style="171"/>
    <col min="9219" max="9219" width="29.5703125" style="171" customWidth="1"/>
    <col min="9220" max="9220" width="90.85546875" style="171" customWidth="1"/>
    <col min="9221" max="9223" width="18" style="171" customWidth="1"/>
    <col min="9224" max="9224" width="15.85546875" style="171" customWidth="1"/>
    <col min="9225" max="9225" width="17.5703125" style="171" customWidth="1"/>
    <col min="9226" max="9226" width="14.28515625" style="171" customWidth="1"/>
    <col min="9227" max="9474" width="9.140625" style="171"/>
    <col min="9475" max="9475" width="29.5703125" style="171" customWidth="1"/>
    <col min="9476" max="9476" width="90.85546875" style="171" customWidth="1"/>
    <col min="9477" max="9479" width="18" style="171" customWidth="1"/>
    <col min="9480" max="9480" width="15.85546875" style="171" customWidth="1"/>
    <col min="9481" max="9481" width="17.5703125" style="171" customWidth="1"/>
    <col min="9482" max="9482" width="14.28515625" style="171" customWidth="1"/>
    <col min="9483" max="9730" width="9.140625" style="171"/>
    <col min="9731" max="9731" width="29.5703125" style="171" customWidth="1"/>
    <col min="9732" max="9732" width="90.85546875" style="171" customWidth="1"/>
    <col min="9733" max="9735" width="18" style="171" customWidth="1"/>
    <col min="9736" max="9736" width="15.85546875" style="171" customWidth="1"/>
    <col min="9737" max="9737" width="17.5703125" style="171" customWidth="1"/>
    <col min="9738" max="9738" width="14.28515625" style="171" customWidth="1"/>
    <col min="9739" max="9986" width="9.140625" style="171"/>
    <col min="9987" max="9987" width="29.5703125" style="171" customWidth="1"/>
    <col min="9988" max="9988" width="90.85546875" style="171" customWidth="1"/>
    <col min="9989" max="9991" width="18" style="171" customWidth="1"/>
    <col min="9992" max="9992" width="15.85546875" style="171" customWidth="1"/>
    <col min="9993" max="9993" width="17.5703125" style="171" customWidth="1"/>
    <col min="9994" max="9994" width="14.28515625" style="171" customWidth="1"/>
    <col min="9995" max="10242" width="9.140625" style="171"/>
    <col min="10243" max="10243" width="29.5703125" style="171" customWidth="1"/>
    <col min="10244" max="10244" width="90.85546875" style="171" customWidth="1"/>
    <col min="10245" max="10247" width="18" style="171" customWidth="1"/>
    <col min="10248" max="10248" width="15.85546875" style="171" customWidth="1"/>
    <col min="10249" max="10249" width="17.5703125" style="171" customWidth="1"/>
    <col min="10250" max="10250" width="14.28515625" style="171" customWidth="1"/>
    <col min="10251" max="10498" width="9.140625" style="171"/>
    <col min="10499" max="10499" width="29.5703125" style="171" customWidth="1"/>
    <col min="10500" max="10500" width="90.85546875" style="171" customWidth="1"/>
    <col min="10501" max="10503" width="18" style="171" customWidth="1"/>
    <col min="10504" max="10504" width="15.85546875" style="171" customWidth="1"/>
    <col min="10505" max="10505" width="17.5703125" style="171" customWidth="1"/>
    <col min="10506" max="10506" width="14.28515625" style="171" customWidth="1"/>
    <col min="10507" max="10754" width="9.140625" style="171"/>
    <col min="10755" max="10755" width="29.5703125" style="171" customWidth="1"/>
    <col min="10756" max="10756" width="90.85546875" style="171" customWidth="1"/>
    <col min="10757" max="10759" width="18" style="171" customWidth="1"/>
    <col min="10760" max="10760" width="15.85546875" style="171" customWidth="1"/>
    <col min="10761" max="10761" width="17.5703125" style="171" customWidth="1"/>
    <col min="10762" max="10762" width="14.28515625" style="171" customWidth="1"/>
    <col min="10763" max="11010" width="9.140625" style="171"/>
    <col min="11011" max="11011" width="29.5703125" style="171" customWidth="1"/>
    <col min="11012" max="11012" width="90.85546875" style="171" customWidth="1"/>
    <col min="11013" max="11015" width="18" style="171" customWidth="1"/>
    <col min="11016" max="11016" width="15.85546875" style="171" customWidth="1"/>
    <col min="11017" max="11017" width="17.5703125" style="171" customWidth="1"/>
    <col min="11018" max="11018" width="14.28515625" style="171" customWidth="1"/>
    <col min="11019" max="11266" width="9.140625" style="171"/>
    <col min="11267" max="11267" width="29.5703125" style="171" customWidth="1"/>
    <col min="11268" max="11268" width="90.85546875" style="171" customWidth="1"/>
    <col min="11269" max="11271" width="18" style="171" customWidth="1"/>
    <col min="11272" max="11272" width="15.85546875" style="171" customWidth="1"/>
    <col min="11273" max="11273" width="17.5703125" style="171" customWidth="1"/>
    <col min="11274" max="11274" width="14.28515625" style="171" customWidth="1"/>
    <col min="11275" max="11522" width="9.140625" style="171"/>
    <col min="11523" max="11523" width="29.5703125" style="171" customWidth="1"/>
    <col min="11524" max="11524" width="90.85546875" style="171" customWidth="1"/>
    <col min="11525" max="11527" width="18" style="171" customWidth="1"/>
    <col min="11528" max="11528" width="15.85546875" style="171" customWidth="1"/>
    <col min="11529" max="11529" width="17.5703125" style="171" customWidth="1"/>
    <col min="11530" max="11530" width="14.28515625" style="171" customWidth="1"/>
    <col min="11531" max="11778" width="9.140625" style="171"/>
    <col min="11779" max="11779" width="29.5703125" style="171" customWidth="1"/>
    <col min="11780" max="11780" width="90.85546875" style="171" customWidth="1"/>
    <col min="11781" max="11783" width="18" style="171" customWidth="1"/>
    <col min="11784" max="11784" width="15.85546875" style="171" customWidth="1"/>
    <col min="11785" max="11785" width="17.5703125" style="171" customWidth="1"/>
    <col min="11786" max="11786" width="14.28515625" style="171" customWidth="1"/>
    <col min="11787" max="12034" width="9.140625" style="171"/>
    <col min="12035" max="12035" width="29.5703125" style="171" customWidth="1"/>
    <col min="12036" max="12036" width="90.85546875" style="171" customWidth="1"/>
    <col min="12037" max="12039" width="18" style="171" customWidth="1"/>
    <col min="12040" max="12040" width="15.85546875" style="171" customWidth="1"/>
    <col min="12041" max="12041" width="17.5703125" style="171" customWidth="1"/>
    <col min="12042" max="12042" width="14.28515625" style="171" customWidth="1"/>
    <col min="12043" max="12290" width="9.140625" style="171"/>
    <col min="12291" max="12291" width="29.5703125" style="171" customWidth="1"/>
    <col min="12292" max="12292" width="90.85546875" style="171" customWidth="1"/>
    <col min="12293" max="12295" width="18" style="171" customWidth="1"/>
    <col min="12296" max="12296" width="15.85546875" style="171" customWidth="1"/>
    <col min="12297" max="12297" width="17.5703125" style="171" customWidth="1"/>
    <col min="12298" max="12298" width="14.28515625" style="171" customWidth="1"/>
    <col min="12299" max="12546" width="9.140625" style="171"/>
    <col min="12547" max="12547" width="29.5703125" style="171" customWidth="1"/>
    <col min="12548" max="12548" width="90.85546875" style="171" customWidth="1"/>
    <col min="12549" max="12551" width="18" style="171" customWidth="1"/>
    <col min="12552" max="12552" width="15.85546875" style="171" customWidth="1"/>
    <col min="12553" max="12553" width="17.5703125" style="171" customWidth="1"/>
    <col min="12554" max="12554" width="14.28515625" style="171" customWidth="1"/>
    <col min="12555" max="12802" width="9.140625" style="171"/>
    <col min="12803" max="12803" width="29.5703125" style="171" customWidth="1"/>
    <col min="12804" max="12804" width="90.85546875" style="171" customWidth="1"/>
    <col min="12805" max="12807" width="18" style="171" customWidth="1"/>
    <col min="12808" max="12808" width="15.85546875" style="171" customWidth="1"/>
    <col min="12809" max="12809" width="17.5703125" style="171" customWidth="1"/>
    <col min="12810" max="12810" width="14.28515625" style="171" customWidth="1"/>
    <col min="12811" max="13058" width="9.140625" style="171"/>
    <col min="13059" max="13059" width="29.5703125" style="171" customWidth="1"/>
    <col min="13060" max="13060" width="90.85546875" style="171" customWidth="1"/>
    <col min="13061" max="13063" width="18" style="171" customWidth="1"/>
    <col min="13064" max="13064" width="15.85546875" style="171" customWidth="1"/>
    <col min="13065" max="13065" width="17.5703125" style="171" customWidth="1"/>
    <col min="13066" max="13066" width="14.28515625" style="171" customWidth="1"/>
    <col min="13067" max="13314" width="9.140625" style="171"/>
    <col min="13315" max="13315" width="29.5703125" style="171" customWidth="1"/>
    <col min="13316" max="13316" width="90.85546875" style="171" customWidth="1"/>
    <col min="13317" max="13319" width="18" style="171" customWidth="1"/>
    <col min="13320" max="13320" width="15.85546875" style="171" customWidth="1"/>
    <col min="13321" max="13321" width="17.5703125" style="171" customWidth="1"/>
    <col min="13322" max="13322" width="14.28515625" style="171" customWidth="1"/>
    <col min="13323" max="13570" width="9.140625" style="171"/>
    <col min="13571" max="13571" width="29.5703125" style="171" customWidth="1"/>
    <col min="13572" max="13572" width="90.85546875" style="171" customWidth="1"/>
    <col min="13573" max="13575" width="18" style="171" customWidth="1"/>
    <col min="13576" max="13576" width="15.85546875" style="171" customWidth="1"/>
    <col min="13577" max="13577" width="17.5703125" style="171" customWidth="1"/>
    <col min="13578" max="13578" width="14.28515625" style="171" customWidth="1"/>
    <col min="13579" max="13826" width="9.140625" style="171"/>
    <col min="13827" max="13827" width="29.5703125" style="171" customWidth="1"/>
    <col min="13828" max="13828" width="90.85546875" style="171" customWidth="1"/>
    <col min="13829" max="13831" width="18" style="171" customWidth="1"/>
    <col min="13832" max="13832" width="15.85546875" style="171" customWidth="1"/>
    <col min="13833" max="13833" width="17.5703125" style="171" customWidth="1"/>
    <col min="13834" max="13834" width="14.28515625" style="171" customWidth="1"/>
    <col min="13835" max="14082" width="9.140625" style="171"/>
    <col min="14083" max="14083" width="29.5703125" style="171" customWidth="1"/>
    <col min="14084" max="14084" width="90.85546875" style="171" customWidth="1"/>
    <col min="14085" max="14087" width="18" style="171" customWidth="1"/>
    <col min="14088" max="14088" width="15.85546875" style="171" customWidth="1"/>
    <col min="14089" max="14089" width="17.5703125" style="171" customWidth="1"/>
    <col min="14090" max="14090" width="14.28515625" style="171" customWidth="1"/>
    <col min="14091" max="14338" width="9.140625" style="171"/>
    <col min="14339" max="14339" width="29.5703125" style="171" customWidth="1"/>
    <col min="14340" max="14340" width="90.85546875" style="171" customWidth="1"/>
    <col min="14341" max="14343" width="18" style="171" customWidth="1"/>
    <col min="14344" max="14344" width="15.85546875" style="171" customWidth="1"/>
    <col min="14345" max="14345" width="17.5703125" style="171" customWidth="1"/>
    <col min="14346" max="14346" width="14.28515625" style="171" customWidth="1"/>
    <col min="14347" max="14594" width="9.140625" style="171"/>
    <col min="14595" max="14595" width="29.5703125" style="171" customWidth="1"/>
    <col min="14596" max="14596" width="90.85546875" style="171" customWidth="1"/>
    <col min="14597" max="14599" width="18" style="171" customWidth="1"/>
    <col min="14600" max="14600" width="15.85546875" style="171" customWidth="1"/>
    <col min="14601" max="14601" width="17.5703125" style="171" customWidth="1"/>
    <col min="14602" max="14602" width="14.28515625" style="171" customWidth="1"/>
    <col min="14603" max="14850" width="9.140625" style="171"/>
    <col min="14851" max="14851" width="29.5703125" style="171" customWidth="1"/>
    <col min="14852" max="14852" width="90.85546875" style="171" customWidth="1"/>
    <col min="14853" max="14855" width="18" style="171" customWidth="1"/>
    <col min="14856" max="14856" width="15.85546875" style="171" customWidth="1"/>
    <col min="14857" max="14857" width="17.5703125" style="171" customWidth="1"/>
    <col min="14858" max="14858" width="14.28515625" style="171" customWidth="1"/>
    <col min="14859" max="15106" width="9.140625" style="171"/>
    <col min="15107" max="15107" width="29.5703125" style="171" customWidth="1"/>
    <col min="15108" max="15108" width="90.85546875" style="171" customWidth="1"/>
    <col min="15109" max="15111" width="18" style="171" customWidth="1"/>
    <col min="15112" max="15112" width="15.85546875" style="171" customWidth="1"/>
    <col min="15113" max="15113" width="17.5703125" style="171" customWidth="1"/>
    <col min="15114" max="15114" width="14.28515625" style="171" customWidth="1"/>
    <col min="15115" max="15362" width="9.140625" style="171"/>
    <col min="15363" max="15363" width="29.5703125" style="171" customWidth="1"/>
    <col min="15364" max="15364" width="90.85546875" style="171" customWidth="1"/>
    <col min="15365" max="15367" width="18" style="171" customWidth="1"/>
    <col min="15368" max="15368" width="15.85546875" style="171" customWidth="1"/>
    <col min="15369" max="15369" width="17.5703125" style="171" customWidth="1"/>
    <col min="15370" max="15370" width="14.28515625" style="171" customWidth="1"/>
    <col min="15371" max="15618" width="9.140625" style="171"/>
    <col min="15619" max="15619" width="29.5703125" style="171" customWidth="1"/>
    <col min="15620" max="15620" width="90.85546875" style="171" customWidth="1"/>
    <col min="15621" max="15623" width="18" style="171" customWidth="1"/>
    <col min="15624" max="15624" width="15.85546875" style="171" customWidth="1"/>
    <col min="15625" max="15625" width="17.5703125" style="171" customWidth="1"/>
    <col min="15626" max="15626" width="14.28515625" style="171" customWidth="1"/>
    <col min="15627" max="15874" width="9.140625" style="171"/>
    <col min="15875" max="15875" width="29.5703125" style="171" customWidth="1"/>
    <col min="15876" max="15876" width="90.85546875" style="171" customWidth="1"/>
    <col min="15877" max="15879" width="18" style="171" customWidth="1"/>
    <col min="15880" max="15880" width="15.85546875" style="171" customWidth="1"/>
    <col min="15881" max="15881" width="17.5703125" style="171" customWidth="1"/>
    <col min="15882" max="15882" width="14.28515625" style="171" customWidth="1"/>
    <col min="15883" max="16130" width="9.140625" style="171"/>
    <col min="16131" max="16131" width="29.5703125" style="171" customWidth="1"/>
    <col min="16132" max="16132" width="90.85546875" style="171" customWidth="1"/>
    <col min="16133" max="16135" width="18" style="171" customWidth="1"/>
    <col min="16136" max="16136" width="15.85546875" style="171" customWidth="1"/>
    <col min="16137" max="16137" width="17.5703125" style="171" customWidth="1"/>
    <col min="16138" max="16138" width="14.28515625" style="171" customWidth="1"/>
    <col min="16139" max="16384" width="9.140625" style="171"/>
  </cols>
  <sheetData>
    <row r="1" spans="1:9" s="168" customFormat="1" ht="23.25" x14ac:dyDescent="0.35">
      <c r="A1" s="164"/>
      <c r="B1" s="165"/>
      <c r="C1" s="246"/>
      <c r="D1" s="246"/>
      <c r="E1" s="198"/>
      <c r="F1" s="198"/>
      <c r="G1" s="198"/>
      <c r="H1" s="167"/>
      <c r="I1" s="209" t="s">
        <v>23</v>
      </c>
    </row>
    <row r="2" spans="1:9" s="168" customFormat="1" ht="15.75" customHeight="1" x14ac:dyDescent="0.35">
      <c r="A2" s="164"/>
      <c r="B2" s="165"/>
      <c r="C2" s="246"/>
      <c r="D2" s="246"/>
      <c r="E2" s="198"/>
      <c r="F2" s="198"/>
      <c r="G2" s="198"/>
      <c r="H2" s="167"/>
      <c r="I2" s="209" t="s">
        <v>0</v>
      </c>
    </row>
    <row r="3" spans="1:9" s="168" customFormat="1" ht="15.75" customHeight="1" x14ac:dyDescent="0.35">
      <c r="A3" s="164"/>
      <c r="B3" s="165"/>
      <c r="C3" s="246"/>
      <c r="D3" s="246"/>
      <c r="E3" s="198"/>
      <c r="F3" s="198"/>
      <c r="G3" s="198"/>
      <c r="H3" s="167"/>
      <c r="I3" s="209" t="s">
        <v>1</v>
      </c>
    </row>
    <row r="4" spans="1:9" s="170" customFormat="1" ht="15.75" customHeight="1" x14ac:dyDescent="0.25">
      <c r="A4" s="169"/>
      <c r="B4" s="167"/>
      <c r="C4" s="246"/>
      <c r="D4" s="246"/>
      <c r="E4" s="198"/>
      <c r="F4" s="198"/>
      <c r="G4" s="198"/>
      <c r="H4" s="167"/>
      <c r="I4" s="209" t="s">
        <v>2</v>
      </c>
    </row>
    <row r="5" spans="1:9" s="170" customFormat="1" ht="15.75" customHeight="1" x14ac:dyDescent="0.25">
      <c r="A5" s="169"/>
      <c r="B5" s="167"/>
      <c r="C5" s="246"/>
      <c r="D5" s="246"/>
      <c r="E5" s="198"/>
      <c r="F5" s="198"/>
      <c r="G5" s="198"/>
      <c r="H5" s="167"/>
      <c r="I5" s="209" t="s">
        <v>3</v>
      </c>
    </row>
    <row r="6" spans="1:9" s="170" customFormat="1" ht="15.75" customHeight="1" x14ac:dyDescent="0.25">
      <c r="A6" s="169"/>
      <c r="B6" s="167"/>
      <c r="C6" s="246"/>
      <c r="D6" s="246"/>
      <c r="E6" s="228" t="s">
        <v>330</v>
      </c>
      <c r="F6" s="228"/>
      <c r="G6" s="228"/>
      <c r="H6" s="228"/>
      <c r="I6" s="228"/>
    </row>
    <row r="7" spans="1:9" s="170" customFormat="1" ht="15.75" customHeight="1" x14ac:dyDescent="0.25">
      <c r="A7" s="169"/>
      <c r="B7" s="167"/>
      <c r="C7" s="246"/>
      <c r="D7" s="246"/>
      <c r="E7" s="228" t="s">
        <v>0</v>
      </c>
      <c r="F7" s="228"/>
      <c r="G7" s="228"/>
      <c r="H7" s="228"/>
      <c r="I7" s="228"/>
    </row>
    <row r="8" spans="1:9" s="170" customFormat="1" ht="15.75" customHeight="1" x14ac:dyDescent="0.25">
      <c r="A8" s="169"/>
      <c r="B8" s="167"/>
      <c r="C8" s="246"/>
      <c r="D8" s="246"/>
      <c r="E8" s="228" t="s">
        <v>1</v>
      </c>
      <c r="F8" s="228"/>
      <c r="G8" s="228"/>
      <c r="H8" s="228"/>
      <c r="I8" s="228"/>
    </row>
    <row r="9" spans="1:9" s="170" customFormat="1" ht="15.75" customHeight="1" x14ac:dyDescent="0.25">
      <c r="A9" s="169"/>
      <c r="B9" s="167"/>
      <c r="C9" s="246"/>
      <c r="D9" s="246"/>
      <c r="E9" s="228" t="s">
        <v>2</v>
      </c>
      <c r="F9" s="228"/>
      <c r="G9" s="228"/>
      <c r="H9" s="228"/>
      <c r="I9" s="228"/>
    </row>
    <row r="10" spans="1:9" s="170" customFormat="1" ht="15.75" customHeight="1" x14ac:dyDescent="0.25">
      <c r="A10" s="169"/>
      <c r="B10" s="167"/>
      <c r="C10" s="246"/>
      <c r="D10" s="246"/>
      <c r="E10" s="228" t="s">
        <v>3</v>
      </c>
      <c r="F10" s="228"/>
      <c r="G10" s="228"/>
      <c r="H10" s="228"/>
      <c r="I10" s="228"/>
    </row>
    <row r="11" spans="1:9" s="170" customFormat="1" ht="15.75" customHeight="1" x14ac:dyDescent="0.25">
      <c r="A11" s="169"/>
      <c r="B11" s="167"/>
      <c r="C11" s="246"/>
      <c r="D11" s="246"/>
      <c r="E11" s="167"/>
      <c r="F11" s="167"/>
      <c r="G11" s="167"/>
      <c r="I11" s="209" t="s">
        <v>336</v>
      </c>
    </row>
    <row r="12" spans="1:9" ht="66" customHeight="1" x14ac:dyDescent="0.2">
      <c r="A12" s="229" t="s">
        <v>253</v>
      </c>
      <c r="B12" s="229"/>
      <c r="C12" s="229"/>
      <c r="D12" s="229"/>
      <c r="E12" s="229"/>
      <c r="F12" s="229"/>
      <c r="G12" s="229"/>
      <c r="H12" s="229"/>
      <c r="I12" s="229"/>
    </row>
    <row r="13" spans="1:9" ht="23.25" customHeight="1" x14ac:dyDescent="0.2">
      <c r="A13" s="218"/>
      <c r="B13" s="218"/>
      <c r="C13" s="221"/>
      <c r="D13" s="221"/>
      <c r="E13" s="221"/>
      <c r="F13" s="221"/>
      <c r="G13" s="221"/>
      <c r="H13" s="218"/>
      <c r="I13" s="219" t="s">
        <v>334</v>
      </c>
    </row>
    <row r="14" spans="1:9" ht="42.75" customHeight="1" x14ac:dyDescent="0.2">
      <c r="A14" s="223" t="s">
        <v>4</v>
      </c>
      <c r="B14" s="223" t="s">
        <v>258</v>
      </c>
      <c r="C14" s="247" t="s">
        <v>259</v>
      </c>
      <c r="D14" s="248"/>
      <c r="E14" s="220"/>
      <c r="F14" s="249" t="s">
        <v>259</v>
      </c>
      <c r="G14" s="250"/>
      <c r="H14" s="216"/>
      <c r="I14" s="217"/>
    </row>
    <row r="15" spans="1:9" s="173" customFormat="1" ht="42" customHeight="1" x14ac:dyDescent="0.2">
      <c r="A15" s="223"/>
      <c r="B15" s="223"/>
      <c r="C15" s="251" t="s">
        <v>315</v>
      </c>
      <c r="D15" s="251" t="s">
        <v>316</v>
      </c>
      <c r="E15" s="172" t="s">
        <v>6</v>
      </c>
      <c r="F15" s="251" t="s">
        <v>333</v>
      </c>
      <c r="G15" s="251" t="s">
        <v>335</v>
      </c>
      <c r="H15" s="172" t="s">
        <v>7</v>
      </c>
      <c r="I15" s="172" t="s">
        <v>254</v>
      </c>
    </row>
    <row r="16" spans="1:9" s="187" customFormat="1" ht="27.75" customHeight="1" x14ac:dyDescent="0.2">
      <c r="A16" s="178" t="s">
        <v>28</v>
      </c>
      <c r="B16" s="199" t="s">
        <v>20</v>
      </c>
      <c r="C16" s="252">
        <f>C17</f>
        <v>17300.2</v>
      </c>
      <c r="D16" s="252">
        <f t="shared" ref="D16:I16" si="0">D17</f>
        <v>864.6</v>
      </c>
      <c r="E16" s="180">
        <f t="shared" si="0"/>
        <v>18164.8</v>
      </c>
      <c r="F16" s="180">
        <f t="shared" si="0"/>
        <v>27781.3</v>
      </c>
      <c r="G16" s="180">
        <f t="shared" si="0"/>
        <v>4905.5</v>
      </c>
      <c r="H16" s="180">
        <f t="shared" si="0"/>
        <v>32686.799999999999</v>
      </c>
      <c r="I16" s="180">
        <f t="shared" si="0"/>
        <v>12192</v>
      </c>
    </row>
    <row r="17" spans="1:9" s="177" customFormat="1" ht="37.5" x14ac:dyDescent="0.2">
      <c r="A17" s="178" t="s">
        <v>29</v>
      </c>
      <c r="B17" s="179" t="s">
        <v>21</v>
      </c>
      <c r="C17" s="252">
        <f t="shared" ref="C17:I17" si="1">C18+C22+C36+C39</f>
        <v>17300.2</v>
      </c>
      <c r="D17" s="252">
        <f t="shared" si="1"/>
        <v>864.6</v>
      </c>
      <c r="E17" s="180">
        <f t="shared" si="1"/>
        <v>18164.8</v>
      </c>
      <c r="F17" s="180">
        <f t="shared" si="1"/>
        <v>27781.3</v>
      </c>
      <c r="G17" s="180">
        <f t="shared" si="1"/>
        <v>4905.5</v>
      </c>
      <c r="H17" s="180">
        <f t="shared" si="1"/>
        <v>32686.799999999999</v>
      </c>
      <c r="I17" s="180">
        <f t="shared" si="1"/>
        <v>12192</v>
      </c>
    </row>
    <row r="18" spans="1:9" s="177" customFormat="1" ht="37.5" x14ac:dyDescent="0.2">
      <c r="A18" s="178" t="s">
        <v>290</v>
      </c>
      <c r="B18" s="179" t="s">
        <v>291</v>
      </c>
      <c r="C18" s="252">
        <f>C19</f>
        <v>9283.4</v>
      </c>
      <c r="D18" s="252">
        <f t="shared" ref="D18:I18" si="2">D19</f>
        <v>850.6</v>
      </c>
      <c r="E18" s="180">
        <f t="shared" si="2"/>
        <v>10134</v>
      </c>
      <c r="F18" s="180">
        <f t="shared" si="2"/>
        <v>7968.4</v>
      </c>
      <c r="G18" s="180">
        <f t="shared" si="2"/>
        <v>0</v>
      </c>
      <c r="H18" s="180">
        <f t="shared" si="2"/>
        <v>7968.4</v>
      </c>
      <c r="I18" s="180">
        <f t="shared" si="2"/>
        <v>7954.3</v>
      </c>
    </row>
    <row r="19" spans="1:9" s="177" customFormat="1" ht="56.25" x14ac:dyDescent="0.2">
      <c r="A19" s="178" t="s">
        <v>292</v>
      </c>
      <c r="B19" s="179" t="s">
        <v>22</v>
      </c>
      <c r="C19" s="252">
        <f t="shared" ref="C19:I19" si="3">C20+C21</f>
        <v>9283.4</v>
      </c>
      <c r="D19" s="252">
        <f t="shared" si="3"/>
        <v>850.6</v>
      </c>
      <c r="E19" s="180">
        <f t="shared" si="3"/>
        <v>10134</v>
      </c>
      <c r="F19" s="180">
        <f t="shared" si="3"/>
        <v>7968.4</v>
      </c>
      <c r="G19" s="180">
        <f t="shared" si="3"/>
        <v>0</v>
      </c>
      <c r="H19" s="180">
        <f t="shared" si="3"/>
        <v>7968.4</v>
      </c>
      <c r="I19" s="180">
        <f t="shared" si="3"/>
        <v>7954.3</v>
      </c>
    </row>
    <row r="20" spans="1:9" s="187" customFormat="1" ht="37.5" x14ac:dyDescent="0.2">
      <c r="A20" s="200"/>
      <c r="B20" s="201" t="s">
        <v>293</v>
      </c>
      <c r="C20" s="253">
        <v>7279.8</v>
      </c>
      <c r="D20" s="253">
        <v>0</v>
      </c>
      <c r="E20" s="202">
        <f>C20+D20</f>
        <v>7279.8</v>
      </c>
      <c r="F20" s="202">
        <v>6012.4</v>
      </c>
      <c r="G20" s="202"/>
      <c r="H20" s="202">
        <v>6012.4</v>
      </c>
      <c r="I20" s="202">
        <v>6206.8</v>
      </c>
    </row>
    <row r="21" spans="1:9" s="256" customFormat="1" ht="37.5" x14ac:dyDescent="0.2">
      <c r="A21" s="211"/>
      <c r="B21" s="257" t="s">
        <v>294</v>
      </c>
      <c r="C21" s="254">
        <v>2003.6</v>
      </c>
      <c r="D21" s="254">
        <v>850.6</v>
      </c>
      <c r="E21" s="255">
        <f>C21+D21</f>
        <v>2854.2</v>
      </c>
      <c r="F21" s="255">
        <v>1956</v>
      </c>
      <c r="G21" s="255">
        <v>0</v>
      </c>
      <c r="H21" s="255">
        <v>1956</v>
      </c>
      <c r="I21" s="255">
        <v>1747.5</v>
      </c>
    </row>
    <row r="22" spans="1:9" s="177" customFormat="1" ht="37.5" x14ac:dyDescent="0.2">
      <c r="A22" s="203" t="s">
        <v>295</v>
      </c>
      <c r="B22" s="204" t="s">
        <v>296</v>
      </c>
      <c r="C22" s="252">
        <f>C25+C27</f>
        <v>6440.7000000000007</v>
      </c>
      <c r="D22" s="252">
        <f t="shared" ref="D22" si="4">D25+D27</f>
        <v>0</v>
      </c>
      <c r="E22" s="180">
        <f>E25+E27+E23</f>
        <v>6440.7000000000007</v>
      </c>
      <c r="F22" s="180">
        <f>F25+F27+F23</f>
        <v>16967.7</v>
      </c>
      <c r="G22" s="180">
        <f>G25+G27+G23</f>
        <v>4905.5</v>
      </c>
      <c r="H22" s="180">
        <f t="shared" ref="H22:I22" si="5">H25+H27+H23</f>
        <v>21873.200000000001</v>
      </c>
      <c r="I22" s="180">
        <f t="shared" si="5"/>
        <v>2674.7</v>
      </c>
    </row>
    <row r="23" spans="1:9" s="177" customFormat="1" ht="37.5" x14ac:dyDescent="0.2">
      <c r="A23" s="203" t="s">
        <v>329</v>
      </c>
      <c r="B23" s="204" t="s">
        <v>327</v>
      </c>
      <c r="C23" s="252"/>
      <c r="D23" s="252"/>
      <c r="E23" s="180">
        <f>E24</f>
        <v>0</v>
      </c>
      <c r="F23" s="180">
        <f>F24</f>
        <v>827.1</v>
      </c>
      <c r="G23" s="180">
        <f>G24</f>
        <v>0</v>
      </c>
      <c r="H23" s="180">
        <f t="shared" ref="H23:I23" si="6">H24</f>
        <v>827.1</v>
      </c>
      <c r="I23" s="180">
        <f t="shared" si="6"/>
        <v>815</v>
      </c>
    </row>
    <row r="24" spans="1:9" s="177" customFormat="1" ht="37.5" x14ac:dyDescent="0.2">
      <c r="A24" s="215" t="s">
        <v>329</v>
      </c>
      <c r="B24" s="214" t="s">
        <v>328</v>
      </c>
      <c r="C24" s="252"/>
      <c r="D24" s="252"/>
      <c r="E24" s="180"/>
      <c r="F24" s="180">
        <v>827.1</v>
      </c>
      <c r="G24" s="180"/>
      <c r="H24" s="202">
        <v>827.1</v>
      </c>
      <c r="I24" s="202">
        <v>815</v>
      </c>
    </row>
    <row r="25" spans="1:9" s="177" customFormat="1" ht="37.5" x14ac:dyDescent="0.2">
      <c r="A25" s="178" t="s">
        <v>297</v>
      </c>
      <c r="B25" s="179" t="s">
        <v>298</v>
      </c>
      <c r="C25" s="252">
        <f t="shared" ref="C25:I25" si="7">C26</f>
        <v>0</v>
      </c>
      <c r="D25" s="252">
        <f t="shared" si="7"/>
        <v>0</v>
      </c>
      <c r="E25" s="180">
        <f t="shared" si="7"/>
        <v>0</v>
      </c>
      <c r="F25" s="180">
        <f t="shared" si="7"/>
        <v>2800.4</v>
      </c>
      <c r="G25" s="180">
        <f t="shared" si="7"/>
        <v>0</v>
      </c>
      <c r="H25" s="180">
        <f t="shared" si="7"/>
        <v>2800.4</v>
      </c>
      <c r="I25" s="180">
        <f t="shared" si="7"/>
        <v>0</v>
      </c>
    </row>
    <row r="26" spans="1:9" s="187" customFormat="1" ht="37.5" x14ac:dyDescent="0.2">
      <c r="A26" s="200" t="s">
        <v>297</v>
      </c>
      <c r="B26" s="201" t="s">
        <v>299</v>
      </c>
      <c r="C26" s="253">
        <v>0</v>
      </c>
      <c r="D26" s="253">
        <v>0</v>
      </c>
      <c r="E26" s="202">
        <f>C26+D26</f>
        <v>0</v>
      </c>
      <c r="F26" s="202">
        <v>2800.4</v>
      </c>
      <c r="G26" s="202"/>
      <c r="H26" s="202">
        <v>2800.4</v>
      </c>
      <c r="I26" s="202">
        <v>0</v>
      </c>
    </row>
    <row r="27" spans="1:9" s="177" customFormat="1" ht="30.75" customHeight="1" x14ac:dyDescent="0.2">
      <c r="A27" s="178" t="s">
        <v>300</v>
      </c>
      <c r="B27" s="179" t="s">
        <v>301</v>
      </c>
      <c r="C27" s="252">
        <f>SUM(C28:C32)</f>
        <v>6440.7000000000007</v>
      </c>
      <c r="D27" s="252">
        <f>SUM(D28:D32)</f>
        <v>0</v>
      </c>
      <c r="E27" s="180">
        <f>SUM(E28:E34)</f>
        <v>6440.7000000000007</v>
      </c>
      <c r="F27" s="180">
        <f>SUM(F28:F34)</f>
        <v>13340.2</v>
      </c>
      <c r="G27" s="180">
        <f>SUM(G28:G35)</f>
        <v>4905.5</v>
      </c>
      <c r="H27" s="180">
        <f>SUM(H28:H35)</f>
        <v>18245.7</v>
      </c>
      <c r="I27" s="180">
        <f t="shared" ref="I27" si="8">SUM(I28:I34)</f>
        <v>1859.7</v>
      </c>
    </row>
    <row r="28" spans="1:9" s="187" customFormat="1" ht="112.5" x14ac:dyDescent="0.2">
      <c r="A28" s="200"/>
      <c r="B28" s="201" t="s">
        <v>302</v>
      </c>
      <c r="C28" s="253">
        <v>1836.3</v>
      </c>
      <c r="D28" s="253">
        <v>0</v>
      </c>
      <c r="E28" s="202">
        <f>C28+D28</f>
        <v>1836.3</v>
      </c>
      <c r="F28" s="202">
        <v>1836.3</v>
      </c>
      <c r="G28" s="202"/>
      <c r="H28" s="202">
        <v>1836.3</v>
      </c>
      <c r="I28" s="202">
        <v>1836.3</v>
      </c>
    </row>
    <row r="29" spans="1:9" s="187" customFormat="1" ht="75" x14ac:dyDescent="0.2">
      <c r="A29" s="200"/>
      <c r="B29" s="201" t="s">
        <v>303</v>
      </c>
      <c r="C29" s="253">
        <v>2008.8</v>
      </c>
      <c r="D29" s="253">
        <v>0</v>
      </c>
      <c r="E29" s="202">
        <f>C29+D29</f>
        <v>2008.8</v>
      </c>
      <c r="F29" s="202">
        <v>0</v>
      </c>
      <c r="G29" s="202"/>
      <c r="H29" s="202">
        <v>0</v>
      </c>
      <c r="I29" s="202">
        <v>0</v>
      </c>
    </row>
    <row r="30" spans="1:9" s="187" customFormat="1" ht="37.5" x14ac:dyDescent="0.2">
      <c r="A30" s="200"/>
      <c r="B30" s="201" t="s">
        <v>304</v>
      </c>
      <c r="C30" s="253">
        <v>2000</v>
      </c>
      <c r="D30" s="253">
        <v>0</v>
      </c>
      <c r="E30" s="202">
        <f>C30+D30</f>
        <v>2000</v>
      </c>
      <c r="F30" s="202">
        <v>0</v>
      </c>
      <c r="G30" s="202"/>
      <c r="H30" s="202">
        <v>0</v>
      </c>
      <c r="I30" s="202">
        <v>0</v>
      </c>
    </row>
    <row r="31" spans="1:9" s="187" customFormat="1" ht="56.25" x14ac:dyDescent="0.2">
      <c r="A31" s="200"/>
      <c r="B31" s="201" t="s">
        <v>319</v>
      </c>
      <c r="C31" s="253">
        <v>566</v>
      </c>
      <c r="D31" s="253">
        <v>0</v>
      </c>
      <c r="E31" s="202">
        <f>C31+D31</f>
        <v>566</v>
      </c>
      <c r="F31" s="202">
        <v>0</v>
      </c>
      <c r="G31" s="202"/>
      <c r="H31" s="202">
        <v>0</v>
      </c>
      <c r="I31" s="202">
        <v>0</v>
      </c>
    </row>
    <row r="32" spans="1:9" s="187" customFormat="1" ht="37.5" x14ac:dyDescent="0.2">
      <c r="A32" s="200"/>
      <c r="B32" s="201" t="s">
        <v>305</v>
      </c>
      <c r="C32" s="253">
        <v>29.6</v>
      </c>
      <c r="D32" s="253">
        <v>0</v>
      </c>
      <c r="E32" s="202">
        <f>C32+D32</f>
        <v>29.6</v>
      </c>
      <c r="F32" s="202">
        <v>27.1</v>
      </c>
      <c r="G32" s="202"/>
      <c r="H32" s="202">
        <v>27.1</v>
      </c>
      <c r="I32" s="202">
        <v>23.4</v>
      </c>
    </row>
    <row r="33" spans="1:9" s="187" customFormat="1" ht="37.5" x14ac:dyDescent="0.2">
      <c r="A33" s="200"/>
      <c r="B33" s="201" t="s">
        <v>326</v>
      </c>
      <c r="C33" s="253"/>
      <c r="D33" s="253"/>
      <c r="E33" s="202"/>
      <c r="F33" s="202">
        <v>7538</v>
      </c>
      <c r="G33" s="202"/>
      <c r="H33" s="202">
        <v>7538</v>
      </c>
      <c r="I33" s="202"/>
    </row>
    <row r="34" spans="1:9" s="187" customFormat="1" ht="37.5" x14ac:dyDescent="0.2">
      <c r="A34" s="200"/>
      <c r="B34" s="201" t="s">
        <v>325</v>
      </c>
      <c r="C34" s="253"/>
      <c r="D34" s="253"/>
      <c r="E34" s="202"/>
      <c r="F34" s="202">
        <v>3938.8</v>
      </c>
      <c r="G34" s="202"/>
      <c r="H34" s="202">
        <v>3938.8</v>
      </c>
      <c r="I34" s="202"/>
    </row>
    <row r="35" spans="1:9" s="256" customFormat="1" ht="37.5" x14ac:dyDescent="0.2">
      <c r="A35" s="211"/>
      <c r="B35" s="257" t="s">
        <v>332</v>
      </c>
      <c r="C35" s="254"/>
      <c r="D35" s="254"/>
      <c r="E35" s="255"/>
      <c r="F35" s="255">
        <v>0</v>
      </c>
      <c r="G35" s="255">
        <v>4905.5</v>
      </c>
      <c r="H35" s="255">
        <f>F35+G35</f>
        <v>4905.5</v>
      </c>
      <c r="I35" s="255"/>
    </row>
    <row r="36" spans="1:9" s="177" customFormat="1" ht="24.75" customHeight="1" x14ac:dyDescent="0.2">
      <c r="A36" s="178" t="s">
        <v>321</v>
      </c>
      <c r="B36" s="179" t="s">
        <v>256</v>
      </c>
      <c r="C36" s="252">
        <f>C37+C38</f>
        <v>289</v>
      </c>
      <c r="D36" s="252">
        <f t="shared" ref="D36:I36" si="9">D37+D38</f>
        <v>0</v>
      </c>
      <c r="E36" s="180">
        <f t="shared" si="9"/>
        <v>289</v>
      </c>
      <c r="F36" s="180">
        <f t="shared" si="9"/>
        <v>320.7</v>
      </c>
      <c r="G36" s="180">
        <f t="shared" si="9"/>
        <v>0</v>
      </c>
      <c r="H36" s="180">
        <f t="shared" si="9"/>
        <v>320.7</v>
      </c>
      <c r="I36" s="180">
        <f t="shared" si="9"/>
        <v>404.3</v>
      </c>
    </row>
    <row r="37" spans="1:9" s="187" customFormat="1" ht="37.5" x14ac:dyDescent="0.2">
      <c r="A37" s="211" t="s">
        <v>322</v>
      </c>
      <c r="B37" s="212" t="s">
        <v>317</v>
      </c>
      <c r="C37" s="202">
        <v>3.5</v>
      </c>
      <c r="D37" s="202">
        <v>0</v>
      </c>
      <c r="E37" s="202">
        <f>C37+D37</f>
        <v>3.5</v>
      </c>
      <c r="F37" s="202">
        <v>3.5</v>
      </c>
      <c r="G37" s="202"/>
      <c r="H37" s="202">
        <v>3.5</v>
      </c>
      <c r="I37" s="202">
        <v>3.5</v>
      </c>
    </row>
    <row r="38" spans="1:9" s="187" customFormat="1" ht="37.5" x14ac:dyDescent="0.2">
      <c r="A38" s="200" t="s">
        <v>323</v>
      </c>
      <c r="B38" s="210" t="s">
        <v>318</v>
      </c>
      <c r="C38" s="202">
        <v>285.5</v>
      </c>
      <c r="D38" s="202">
        <v>0</v>
      </c>
      <c r="E38" s="202">
        <f>C38+D38</f>
        <v>285.5</v>
      </c>
      <c r="F38" s="202">
        <v>317.2</v>
      </c>
      <c r="G38" s="202"/>
      <c r="H38" s="202">
        <v>317.2</v>
      </c>
      <c r="I38" s="202">
        <v>400.8</v>
      </c>
    </row>
    <row r="39" spans="1:9" s="177" customFormat="1" ht="24.75" customHeight="1" x14ac:dyDescent="0.2">
      <c r="A39" s="178" t="s">
        <v>306</v>
      </c>
      <c r="B39" s="179" t="s">
        <v>307</v>
      </c>
      <c r="C39" s="252">
        <f t="shared" ref="C39:I39" si="10">C40</f>
        <v>1287.0999999999999</v>
      </c>
      <c r="D39" s="252">
        <f t="shared" si="10"/>
        <v>14</v>
      </c>
      <c r="E39" s="180">
        <f t="shared" si="10"/>
        <v>1301.0999999999999</v>
      </c>
      <c r="F39" s="180">
        <f t="shared" si="10"/>
        <v>2524.5</v>
      </c>
      <c r="G39" s="180">
        <f t="shared" si="10"/>
        <v>0</v>
      </c>
      <c r="H39" s="180">
        <f t="shared" si="10"/>
        <v>2524.5</v>
      </c>
      <c r="I39" s="180">
        <f t="shared" si="10"/>
        <v>1158.7</v>
      </c>
    </row>
    <row r="40" spans="1:9" s="177" customFormat="1" ht="33" customHeight="1" x14ac:dyDescent="0.2">
      <c r="A40" s="178" t="s">
        <v>257</v>
      </c>
      <c r="B40" s="179" t="s">
        <v>308</v>
      </c>
      <c r="C40" s="180">
        <f>SUM(C41:C45)</f>
        <v>1287.0999999999999</v>
      </c>
      <c r="D40" s="180">
        <f>SUM(D41:D47)</f>
        <v>14</v>
      </c>
      <c r="E40" s="180">
        <f>SUM(E41:E47)</f>
        <v>1301.0999999999999</v>
      </c>
      <c r="F40" s="180">
        <f>SUM(F41:F47)</f>
        <v>2524.5</v>
      </c>
      <c r="G40" s="180">
        <f>SUM(G41:G47)</f>
        <v>0</v>
      </c>
      <c r="H40" s="180">
        <f t="shared" ref="H40:I40" si="11">SUM(H41:H46)</f>
        <v>2524.5</v>
      </c>
      <c r="I40" s="180">
        <f t="shared" si="11"/>
        <v>1158.7</v>
      </c>
    </row>
    <row r="41" spans="1:9" s="187" customFormat="1" ht="75" x14ac:dyDescent="0.2">
      <c r="A41" s="200"/>
      <c r="B41" s="201" t="s">
        <v>309</v>
      </c>
      <c r="C41" s="253">
        <v>0</v>
      </c>
      <c r="D41" s="253">
        <v>0</v>
      </c>
      <c r="E41" s="202">
        <f>C41+D41</f>
        <v>0</v>
      </c>
      <c r="F41" s="202">
        <v>209.8</v>
      </c>
      <c r="G41" s="202"/>
      <c r="H41" s="202">
        <v>209.8</v>
      </c>
      <c r="I41" s="202">
        <v>209.8</v>
      </c>
    </row>
    <row r="42" spans="1:9" s="187" customFormat="1" ht="112.5" x14ac:dyDescent="0.2">
      <c r="A42" s="200"/>
      <c r="B42" s="201" t="s">
        <v>310</v>
      </c>
      <c r="C42" s="253">
        <v>948.9</v>
      </c>
      <c r="D42" s="253">
        <v>0</v>
      </c>
      <c r="E42" s="202">
        <f>C42+D42</f>
        <v>948.9</v>
      </c>
      <c r="F42" s="202">
        <v>948.9</v>
      </c>
      <c r="G42" s="202"/>
      <c r="H42" s="202">
        <v>948.9</v>
      </c>
      <c r="I42" s="202">
        <v>948.9</v>
      </c>
    </row>
    <row r="43" spans="1:9" s="187" customFormat="1" ht="56.25" x14ac:dyDescent="0.2">
      <c r="A43" s="200"/>
      <c r="B43" s="210" t="s">
        <v>320</v>
      </c>
      <c r="C43" s="253">
        <v>92.4</v>
      </c>
      <c r="D43" s="253">
        <v>0</v>
      </c>
      <c r="E43" s="202">
        <f>C43+D43</f>
        <v>92.4</v>
      </c>
      <c r="F43" s="202">
        <v>0</v>
      </c>
      <c r="G43" s="202"/>
      <c r="H43" s="202">
        <v>0</v>
      </c>
      <c r="I43" s="202">
        <v>0</v>
      </c>
    </row>
    <row r="44" spans="1:9" s="187" customFormat="1" ht="37.5" x14ac:dyDescent="0.2">
      <c r="A44" s="200"/>
      <c r="B44" s="201" t="s">
        <v>311</v>
      </c>
      <c r="C44" s="253">
        <v>0</v>
      </c>
      <c r="D44" s="253">
        <v>0</v>
      </c>
      <c r="E44" s="202">
        <f>C44+D44</f>
        <v>0</v>
      </c>
      <c r="F44" s="202">
        <v>0</v>
      </c>
      <c r="G44" s="202"/>
      <c r="H44" s="202">
        <v>0</v>
      </c>
      <c r="I44" s="202">
        <v>0</v>
      </c>
    </row>
    <row r="45" spans="1:9" s="187" customFormat="1" ht="37.5" x14ac:dyDescent="0.2">
      <c r="A45" s="200"/>
      <c r="B45" s="201" t="s">
        <v>312</v>
      </c>
      <c r="C45" s="253">
        <v>245.8</v>
      </c>
      <c r="D45" s="253">
        <v>0</v>
      </c>
      <c r="E45" s="202">
        <f>C45+D45</f>
        <v>245.8</v>
      </c>
      <c r="F45" s="202">
        <v>0</v>
      </c>
      <c r="G45" s="202"/>
      <c r="H45" s="202">
        <v>0</v>
      </c>
      <c r="I45" s="202">
        <v>0</v>
      </c>
    </row>
    <row r="46" spans="1:9" s="187" customFormat="1" ht="56.25" x14ac:dyDescent="0.2">
      <c r="A46" s="200"/>
      <c r="B46" s="201" t="s">
        <v>324</v>
      </c>
      <c r="C46" s="253"/>
      <c r="D46" s="253"/>
      <c r="E46" s="202">
        <f t="shared" ref="E46:E47" si="12">C46+D46</f>
        <v>0</v>
      </c>
      <c r="F46" s="202">
        <v>1365.8</v>
      </c>
      <c r="G46" s="202"/>
      <c r="H46" s="202">
        <v>1365.8</v>
      </c>
      <c r="I46" s="202"/>
    </row>
    <row r="47" spans="1:9" s="256" customFormat="1" ht="37.5" x14ac:dyDescent="0.2">
      <c r="A47" s="211"/>
      <c r="B47" s="212" t="s">
        <v>331</v>
      </c>
      <c r="C47" s="254"/>
      <c r="D47" s="254">
        <v>14</v>
      </c>
      <c r="E47" s="255">
        <f t="shared" si="12"/>
        <v>14</v>
      </c>
      <c r="F47" s="255">
        <v>0</v>
      </c>
      <c r="G47" s="255"/>
      <c r="H47" s="255"/>
      <c r="I47" s="255"/>
    </row>
    <row r="48" spans="1:9" s="187" customFormat="1" ht="18.75" x14ac:dyDescent="0.2">
      <c r="A48" s="200"/>
      <c r="B48" s="205" t="s">
        <v>313</v>
      </c>
      <c r="C48" s="252">
        <f t="shared" ref="C48:I48" si="13">C16</f>
        <v>17300.2</v>
      </c>
      <c r="D48" s="252">
        <f t="shared" si="13"/>
        <v>864.6</v>
      </c>
      <c r="E48" s="180">
        <f t="shared" si="13"/>
        <v>18164.8</v>
      </c>
      <c r="F48" s="180">
        <f t="shared" si="13"/>
        <v>27781.3</v>
      </c>
      <c r="G48" s="180">
        <f t="shared" si="13"/>
        <v>4905.5</v>
      </c>
      <c r="H48" s="180">
        <f t="shared" si="13"/>
        <v>32686.799999999999</v>
      </c>
      <c r="I48" s="180">
        <f t="shared" si="13"/>
        <v>12192</v>
      </c>
    </row>
    <row r="49" spans="4:9" x14ac:dyDescent="0.2">
      <c r="E49" s="206">
        <f>E48-C48</f>
        <v>864.59999999999854</v>
      </c>
    </row>
    <row r="50" spans="4:9" x14ac:dyDescent="0.2">
      <c r="D50" s="171"/>
      <c r="E50" s="171"/>
      <c r="F50" s="171"/>
      <c r="G50" s="171"/>
      <c r="H50" s="171"/>
      <c r="I50" s="171"/>
    </row>
    <row r="51" spans="4:9" x14ac:dyDescent="0.2">
      <c r="D51" s="171"/>
      <c r="E51" s="171"/>
      <c r="F51" s="171"/>
      <c r="G51" s="171"/>
      <c r="H51" s="171"/>
      <c r="I51" s="171"/>
    </row>
    <row r="52" spans="4:9" x14ac:dyDescent="0.2">
      <c r="D52" s="171"/>
      <c r="E52" s="171"/>
      <c r="F52" s="171"/>
      <c r="G52" s="171"/>
      <c r="H52" s="171"/>
      <c r="I52" s="171"/>
    </row>
    <row r="53" spans="4:9" x14ac:dyDescent="0.2">
      <c r="D53" s="171"/>
      <c r="E53" s="171"/>
      <c r="F53" s="171"/>
      <c r="G53" s="171"/>
      <c r="H53" s="171"/>
      <c r="I53" s="171"/>
    </row>
  </sheetData>
  <autoFilter ref="A15:I48"/>
  <mergeCells count="10">
    <mergeCell ref="E6:I6"/>
    <mergeCell ref="E7:I7"/>
    <mergeCell ref="E8:I8"/>
    <mergeCell ref="E9:I9"/>
    <mergeCell ref="E10:I10"/>
    <mergeCell ref="A12:I12"/>
    <mergeCell ref="A14:A15"/>
    <mergeCell ref="B14:B15"/>
    <mergeCell ref="C14:D14"/>
    <mergeCell ref="F14:G14"/>
  </mergeCells>
  <printOptions horizontalCentered="1"/>
  <pageMargins left="0.31496062992125984" right="0.31496062992125984" top="1.1023622047244095" bottom="0.39370078740157483" header="0.86614173228346458" footer="0.39370078740157483"/>
  <pageSetup paperSize="9" scale="40" fitToHeight="7" orientation="portrait" r:id="rId1"/>
  <headerFooter differentFirst="1"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4506668294322"/>
  </sheetPr>
  <dimension ref="A1:WVT210"/>
  <sheetViews>
    <sheetView view="pageBreakPreview" topLeftCell="A34" zoomScaleNormal="85" workbookViewId="0">
      <selection activeCell="A10" sqref="A10:H10"/>
    </sheetView>
  </sheetViews>
  <sheetFormatPr defaultColWidth="9" defaultRowHeight="12.75" x14ac:dyDescent="0.2"/>
  <cols>
    <col min="1" max="1" width="48.28515625" style="11" customWidth="1"/>
    <col min="2" max="2" width="4.42578125" style="2" customWidth="1"/>
    <col min="3" max="3" width="4.5703125" style="2" customWidth="1"/>
    <col min="4" max="4" width="13.28515625" style="2" customWidth="1"/>
    <col min="5" max="5" width="4.42578125" style="2" customWidth="1"/>
    <col min="6" max="6" width="13.28515625" style="2" customWidth="1"/>
    <col min="7" max="7" width="11.85546875" style="2" customWidth="1"/>
    <col min="8" max="8" width="12.42578125" style="12" customWidth="1"/>
    <col min="9" max="9" width="10.42578125" style="11" hidden="1" customWidth="1"/>
    <col min="10" max="10" width="5.5703125" style="11" hidden="1" customWidth="1"/>
    <col min="11" max="12" width="8.85546875" style="11" hidden="1" customWidth="1"/>
    <col min="13" max="13" width="22.42578125" style="11" customWidth="1"/>
    <col min="14" max="15" width="5.85546875" style="11" customWidth="1"/>
    <col min="16" max="16" width="6.140625" style="11" customWidth="1"/>
    <col min="17" max="256" width="9.140625" style="11"/>
    <col min="257" max="257" width="48.28515625" style="11" customWidth="1"/>
    <col min="258" max="258" width="4.42578125" style="11" customWidth="1"/>
    <col min="259" max="259" width="4.5703125" style="11" customWidth="1"/>
    <col min="260" max="260" width="13.28515625" style="11" customWidth="1"/>
    <col min="261" max="261" width="4.42578125" style="11" customWidth="1"/>
    <col min="262" max="262" width="13.28515625" style="11" customWidth="1"/>
    <col min="263" max="263" width="11.85546875" style="11" customWidth="1"/>
    <col min="264" max="264" width="12.42578125" style="11" customWidth="1"/>
    <col min="265" max="268" width="9" style="11" hidden="1" customWidth="1"/>
    <col min="269" max="269" width="22.42578125" style="11" customWidth="1"/>
    <col min="270" max="271" width="5.85546875" style="11" customWidth="1"/>
    <col min="272" max="272" width="6.140625" style="11" customWidth="1"/>
    <col min="273" max="512" width="9.140625" style="11"/>
    <col min="513" max="513" width="48.28515625" style="11" customWidth="1"/>
    <col min="514" max="514" width="4.42578125" style="11" customWidth="1"/>
    <col min="515" max="515" width="4.5703125" style="11" customWidth="1"/>
    <col min="516" max="516" width="13.28515625" style="11" customWidth="1"/>
    <col min="517" max="517" width="4.42578125" style="11" customWidth="1"/>
    <col min="518" max="518" width="13.28515625" style="11" customWidth="1"/>
    <col min="519" max="519" width="11.85546875" style="11" customWidth="1"/>
    <col min="520" max="520" width="12.42578125" style="11" customWidth="1"/>
    <col min="521" max="524" width="9" style="11" hidden="1" customWidth="1"/>
    <col min="525" max="525" width="22.42578125" style="11" customWidth="1"/>
    <col min="526" max="527" width="5.85546875" style="11" customWidth="1"/>
    <col min="528" max="528" width="6.140625" style="11" customWidth="1"/>
    <col min="529" max="768" width="9.140625" style="11"/>
    <col min="769" max="769" width="48.28515625" style="11" customWidth="1"/>
    <col min="770" max="770" width="4.42578125" style="11" customWidth="1"/>
    <col min="771" max="771" width="4.5703125" style="11" customWidth="1"/>
    <col min="772" max="772" width="13.28515625" style="11" customWidth="1"/>
    <col min="773" max="773" width="4.42578125" style="11" customWidth="1"/>
    <col min="774" max="774" width="13.28515625" style="11" customWidth="1"/>
    <col min="775" max="775" width="11.85546875" style="11" customWidth="1"/>
    <col min="776" max="776" width="12.42578125" style="11" customWidth="1"/>
    <col min="777" max="780" width="9" style="11" hidden="1" customWidth="1"/>
    <col min="781" max="781" width="22.42578125" style="11" customWidth="1"/>
    <col min="782" max="783" width="5.85546875" style="11" customWidth="1"/>
    <col min="784" max="784" width="6.140625" style="11" customWidth="1"/>
    <col min="785" max="1024" width="9.140625" style="11"/>
    <col min="1025" max="1025" width="48.28515625" style="11" customWidth="1"/>
    <col min="1026" max="1026" width="4.42578125" style="11" customWidth="1"/>
    <col min="1027" max="1027" width="4.5703125" style="11" customWidth="1"/>
    <col min="1028" max="1028" width="13.28515625" style="11" customWidth="1"/>
    <col min="1029" max="1029" width="4.42578125" style="11" customWidth="1"/>
    <col min="1030" max="1030" width="13.28515625" style="11" customWidth="1"/>
    <col min="1031" max="1031" width="11.85546875" style="11" customWidth="1"/>
    <col min="1032" max="1032" width="12.42578125" style="11" customWidth="1"/>
    <col min="1033" max="1036" width="9" style="11" hidden="1" customWidth="1"/>
    <col min="1037" max="1037" width="22.42578125" style="11" customWidth="1"/>
    <col min="1038" max="1039" width="5.85546875" style="11" customWidth="1"/>
    <col min="1040" max="1040" width="6.140625" style="11" customWidth="1"/>
    <col min="1041" max="1280" width="9.140625" style="11"/>
    <col min="1281" max="1281" width="48.28515625" style="11" customWidth="1"/>
    <col min="1282" max="1282" width="4.42578125" style="11" customWidth="1"/>
    <col min="1283" max="1283" width="4.5703125" style="11" customWidth="1"/>
    <col min="1284" max="1284" width="13.28515625" style="11" customWidth="1"/>
    <col min="1285" max="1285" width="4.42578125" style="11" customWidth="1"/>
    <col min="1286" max="1286" width="13.28515625" style="11" customWidth="1"/>
    <col min="1287" max="1287" width="11.85546875" style="11" customWidth="1"/>
    <col min="1288" max="1288" width="12.42578125" style="11" customWidth="1"/>
    <col min="1289" max="1292" width="9" style="11" hidden="1" customWidth="1"/>
    <col min="1293" max="1293" width="22.42578125" style="11" customWidth="1"/>
    <col min="1294" max="1295" width="5.85546875" style="11" customWidth="1"/>
    <col min="1296" max="1296" width="6.140625" style="11" customWidth="1"/>
    <col min="1297" max="1536" width="9.140625" style="11"/>
    <col min="1537" max="1537" width="48.28515625" style="11" customWidth="1"/>
    <col min="1538" max="1538" width="4.42578125" style="11" customWidth="1"/>
    <col min="1539" max="1539" width="4.5703125" style="11" customWidth="1"/>
    <col min="1540" max="1540" width="13.28515625" style="11" customWidth="1"/>
    <col min="1541" max="1541" width="4.42578125" style="11" customWidth="1"/>
    <col min="1542" max="1542" width="13.28515625" style="11" customWidth="1"/>
    <col min="1543" max="1543" width="11.85546875" style="11" customWidth="1"/>
    <col min="1544" max="1544" width="12.42578125" style="11" customWidth="1"/>
    <col min="1545" max="1548" width="9" style="11" hidden="1" customWidth="1"/>
    <col min="1549" max="1549" width="22.42578125" style="11" customWidth="1"/>
    <col min="1550" max="1551" width="5.85546875" style="11" customWidth="1"/>
    <col min="1552" max="1552" width="6.140625" style="11" customWidth="1"/>
    <col min="1553" max="1792" width="9.140625" style="11"/>
    <col min="1793" max="1793" width="48.28515625" style="11" customWidth="1"/>
    <col min="1794" max="1794" width="4.42578125" style="11" customWidth="1"/>
    <col min="1795" max="1795" width="4.5703125" style="11" customWidth="1"/>
    <col min="1796" max="1796" width="13.28515625" style="11" customWidth="1"/>
    <col min="1797" max="1797" width="4.42578125" style="11" customWidth="1"/>
    <col min="1798" max="1798" width="13.28515625" style="11" customWidth="1"/>
    <col min="1799" max="1799" width="11.85546875" style="11" customWidth="1"/>
    <col min="1800" max="1800" width="12.42578125" style="11" customWidth="1"/>
    <col min="1801" max="1804" width="9" style="11" hidden="1" customWidth="1"/>
    <col min="1805" max="1805" width="22.42578125" style="11" customWidth="1"/>
    <col min="1806" max="1807" width="5.85546875" style="11" customWidth="1"/>
    <col min="1808" max="1808" width="6.140625" style="11" customWidth="1"/>
    <col min="1809" max="2048" width="9.140625" style="11"/>
    <col min="2049" max="2049" width="48.28515625" style="11" customWidth="1"/>
    <col min="2050" max="2050" width="4.42578125" style="11" customWidth="1"/>
    <col min="2051" max="2051" width="4.5703125" style="11" customWidth="1"/>
    <col min="2052" max="2052" width="13.28515625" style="11" customWidth="1"/>
    <col min="2053" max="2053" width="4.42578125" style="11" customWidth="1"/>
    <col min="2054" max="2054" width="13.28515625" style="11" customWidth="1"/>
    <col min="2055" max="2055" width="11.85546875" style="11" customWidth="1"/>
    <col min="2056" max="2056" width="12.42578125" style="11" customWidth="1"/>
    <col min="2057" max="2060" width="9" style="11" hidden="1" customWidth="1"/>
    <col min="2061" max="2061" width="22.42578125" style="11" customWidth="1"/>
    <col min="2062" max="2063" width="5.85546875" style="11" customWidth="1"/>
    <col min="2064" max="2064" width="6.140625" style="11" customWidth="1"/>
    <col min="2065" max="2304" width="9.140625" style="11"/>
    <col min="2305" max="2305" width="48.28515625" style="11" customWidth="1"/>
    <col min="2306" max="2306" width="4.42578125" style="11" customWidth="1"/>
    <col min="2307" max="2307" width="4.5703125" style="11" customWidth="1"/>
    <col min="2308" max="2308" width="13.28515625" style="11" customWidth="1"/>
    <col min="2309" max="2309" width="4.42578125" style="11" customWidth="1"/>
    <col min="2310" max="2310" width="13.28515625" style="11" customWidth="1"/>
    <col min="2311" max="2311" width="11.85546875" style="11" customWidth="1"/>
    <col min="2312" max="2312" width="12.42578125" style="11" customWidth="1"/>
    <col min="2313" max="2316" width="9" style="11" hidden="1" customWidth="1"/>
    <col min="2317" max="2317" width="22.42578125" style="11" customWidth="1"/>
    <col min="2318" max="2319" width="5.85546875" style="11" customWidth="1"/>
    <col min="2320" max="2320" width="6.140625" style="11" customWidth="1"/>
    <col min="2321" max="2560" width="9.140625" style="11"/>
    <col min="2561" max="2561" width="48.28515625" style="11" customWidth="1"/>
    <col min="2562" max="2562" width="4.42578125" style="11" customWidth="1"/>
    <col min="2563" max="2563" width="4.5703125" style="11" customWidth="1"/>
    <col min="2564" max="2564" width="13.28515625" style="11" customWidth="1"/>
    <col min="2565" max="2565" width="4.42578125" style="11" customWidth="1"/>
    <col min="2566" max="2566" width="13.28515625" style="11" customWidth="1"/>
    <col min="2567" max="2567" width="11.85546875" style="11" customWidth="1"/>
    <col min="2568" max="2568" width="12.42578125" style="11" customWidth="1"/>
    <col min="2569" max="2572" width="9" style="11" hidden="1" customWidth="1"/>
    <col min="2573" max="2573" width="22.42578125" style="11" customWidth="1"/>
    <col min="2574" max="2575" width="5.85546875" style="11" customWidth="1"/>
    <col min="2576" max="2576" width="6.140625" style="11" customWidth="1"/>
    <col min="2577" max="2816" width="9.140625" style="11"/>
    <col min="2817" max="2817" width="48.28515625" style="11" customWidth="1"/>
    <col min="2818" max="2818" width="4.42578125" style="11" customWidth="1"/>
    <col min="2819" max="2819" width="4.5703125" style="11" customWidth="1"/>
    <col min="2820" max="2820" width="13.28515625" style="11" customWidth="1"/>
    <col min="2821" max="2821" width="4.42578125" style="11" customWidth="1"/>
    <col min="2822" max="2822" width="13.28515625" style="11" customWidth="1"/>
    <col min="2823" max="2823" width="11.85546875" style="11" customWidth="1"/>
    <col min="2824" max="2824" width="12.42578125" style="11" customWidth="1"/>
    <col min="2825" max="2828" width="9" style="11" hidden="1" customWidth="1"/>
    <col min="2829" max="2829" width="22.42578125" style="11" customWidth="1"/>
    <col min="2830" max="2831" width="5.85546875" style="11" customWidth="1"/>
    <col min="2832" max="2832" width="6.140625" style="11" customWidth="1"/>
    <col min="2833" max="3072" width="9.140625" style="11"/>
    <col min="3073" max="3073" width="48.28515625" style="11" customWidth="1"/>
    <col min="3074" max="3074" width="4.42578125" style="11" customWidth="1"/>
    <col min="3075" max="3075" width="4.5703125" style="11" customWidth="1"/>
    <col min="3076" max="3076" width="13.28515625" style="11" customWidth="1"/>
    <col min="3077" max="3077" width="4.42578125" style="11" customWidth="1"/>
    <col min="3078" max="3078" width="13.28515625" style="11" customWidth="1"/>
    <col min="3079" max="3079" width="11.85546875" style="11" customWidth="1"/>
    <col min="3080" max="3080" width="12.42578125" style="11" customWidth="1"/>
    <col min="3081" max="3084" width="9" style="11" hidden="1" customWidth="1"/>
    <col min="3085" max="3085" width="22.42578125" style="11" customWidth="1"/>
    <col min="3086" max="3087" width="5.85546875" style="11" customWidth="1"/>
    <col min="3088" max="3088" width="6.140625" style="11" customWidth="1"/>
    <col min="3089" max="3328" width="9.140625" style="11"/>
    <col min="3329" max="3329" width="48.28515625" style="11" customWidth="1"/>
    <col min="3330" max="3330" width="4.42578125" style="11" customWidth="1"/>
    <col min="3331" max="3331" width="4.5703125" style="11" customWidth="1"/>
    <col min="3332" max="3332" width="13.28515625" style="11" customWidth="1"/>
    <col min="3333" max="3333" width="4.42578125" style="11" customWidth="1"/>
    <col min="3334" max="3334" width="13.28515625" style="11" customWidth="1"/>
    <col min="3335" max="3335" width="11.85546875" style="11" customWidth="1"/>
    <col min="3336" max="3336" width="12.42578125" style="11" customWidth="1"/>
    <col min="3337" max="3340" width="9" style="11" hidden="1" customWidth="1"/>
    <col min="3341" max="3341" width="22.42578125" style="11" customWidth="1"/>
    <col min="3342" max="3343" width="5.85546875" style="11" customWidth="1"/>
    <col min="3344" max="3344" width="6.140625" style="11" customWidth="1"/>
    <col min="3345" max="3584" width="9.140625" style="11"/>
    <col min="3585" max="3585" width="48.28515625" style="11" customWidth="1"/>
    <col min="3586" max="3586" width="4.42578125" style="11" customWidth="1"/>
    <col min="3587" max="3587" width="4.5703125" style="11" customWidth="1"/>
    <col min="3588" max="3588" width="13.28515625" style="11" customWidth="1"/>
    <col min="3589" max="3589" width="4.42578125" style="11" customWidth="1"/>
    <col min="3590" max="3590" width="13.28515625" style="11" customWidth="1"/>
    <col min="3591" max="3591" width="11.85546875" style="11" customWidth="1"/>
    <col min="3592" max="3592" width="12.42578125" style="11" customWidth="1"/>
    <col min="3593" max="3596" width="9" style="11" hidden="1" customWidth="1"/>
    <col min="3597" max="3597" width="22.42578125" style="11" customWidth="1"/>
    <col min="3598" max="3599" width="5.85546875" style="11" customWidth="1"/>
    <col min="3600" max="3600" width="6.140625" style="11" customWidth="1"/>
    <col min="3601" max="3840" width="9.140625" style="11"/>
    <col min="3841" max="3841" width="48.28515625" style="11" customWidth="1"/>
    <col min="3842" max="3842" width="4.42578125" style="11" customWidth="1"/>
    <col min="3843" max="3843" width="4.5703125" style="11" customWidth="1"/>
    <col min="3844" max="3844" width="13.28515625" style="11" customWidth="1"/>
    <col min="3845" max="3845" width="4.42578125" style="11" customWidth="1"/>
    <col min="3846" max="3846" width="13.28515625" style="11" customWidth="1"/>
    <col min="3847" max="3847" width="11.85546875" style="11" customWidth="1"/>
    <col min="3848" max="3848" width="12.42578125" style="11" customWidth="1"/>
    <col min="3849" max="3852" width="9" style="11" hidden="1" customWidth="1"/>
    <col min="3853" max="3853" width="22.42578125" style="11" customWidth="1"/>
    <col min="3854" max="3855" width="5.85546875" style="11" customWidth="1"/>
    <col min="3856" max="3856" width="6.140625" style="11" customWidth="1"/>
    <col min="3857" max="4096" width="9.140625" style="11"/>
    <col min="4097" max="4097" width="48.28515625" style="11" customWidth="1"/>
    <col min="4098" max="4098" width="4.42578125" style="11" customWidth="1"/>
    <col min="4099" max="4099" width="4.5703125" style="11" customWidth="1"/>
    <col min="4100" max="4100" width="13.28515625" style="11" customWidth="1"/>
    <col min="4101" max="4101" width="4.42578125" style="11" customWidth="1"/>
    <col min="4102" max="4102" width="13.28515625" style="11" customWidth="1"/>
    <col min="4103" max="4103" width="11.85546875" style="11" customWidth="1"/>
    <col min="4104" max="4104" width="12.42578125" style="11" customWidth="1"/>
    <col min="4105" max="4108" width="9" style="11" hidden="1" customWidth="1"/>
    <col min="4109" max="4109" width="22.42578125" style="11" customWidth="1"/>
    <col min="4110" max="4111" width="5.85546875" style="11" customWidth="1"/>
    <col min="4112" max="4112" width="6.140625" style="11" customWidth="1"/>
    <col min="4113" max="4352" width="9.140625" style="11"/>
    <col min="4353" max="4353" width="48.28515625" style="11" customWidth="1"/>
    <col min="4354" max="4354" width="4.42578125" style="11" customWidth="1"/>
    <col min="4355" max="4355" width="4.5703125" style="11" customWidth="1"/>
    <col min="4356" max="4356" width="13.28515625" style="11" customWidth="1"/>
    <col min="4357" max="4357" width="4.42578125" style="11" customWidth="1"/>
    <col min="4358" max="4358" width="13.28515625" style="11" customWidth="1"/>
    <col min="4359" max="4359" width="11.85546875" style="11" customWidth="1"/>
    <col min="4360" max="4360" width="12.42578125" style="11" customWidth="1"/>
    <col min="4361" max="4364" width="9" style="11" hidden="1" customWidth="1"/>
    <col min="4365" max="4365" width="22.42578125" style="11" customWidth="1"/>
    <col min="4366" max="4367" width="5.85546875" style="11" customWidth="1"/>
    <col min="4368" max="4368" width="6.140625" style="11" customWidth="1"/>
    <col min="4369" max="4608" width="9.140625" style="11"/>
    <col min="4609" max="4609" width="48.28515625" style="11" customWidth="1"/>
    <col min="4610" max="4610" width="4.42578125" style="11" customWidth="1"/>
    <col min="4611" max="4611" width="4.5703125" style="11" customWidth="1"/>
    <col min="4612" max="4612" width="13.28515625" style="11" customWidth="1"/>
    <col min="4613" max="4613" width="4.42578125" style="11" customWidth="1"/>
    <col min="4614" max="4614" width="13.28515625" style="11" customWidth="1"/>
    <col min="4615" max="4615" width="11.85546875" style="11" customWidth="1"/>
    <col min="4616" max="4616" width="12.42578125" style="11" customWidth="1"/>
    <col min="4617" max="4620" width="9" style="11" hidden="1" customWidth="1"/>
    <col min="4621" max="4621" width="22.42578125" style="11" customWidth="1"/>
    <col min="4622" max="4623" width="5.85546875" style="11" customWidth="1"/>
    <col min="4624" max="4624" width="6.140625" style="11" customWidth="1"/>
    <col min="4625" max="4864" width="9.140625" style="11"/>
    <col min="4865" max="4865" width="48.28515625" style="11" customWidth="1"/>
    <col min="4866" max="4866" width="4.42578125" style="11" customWidth="1"/>
    <col min="4867" max="4867" width="4.5703125" style="11" customWidth="1"/>
    <col min="4868" max="4868" width="13.28515625" style="11" customWidth="1"/>
    <col min="4869" max="4869" width="4.42578125" style="11" customWidth="1"/>
    <col min="4870" max="4870" width="13.28515625" style="11" customWidth="1"/>
    <col min="4871" max="4871" width="11.85546875" style="11" customWidth="1"/>
    <col min="4872" max="4872" width="12.42578125" style="11" customWidth="1"/>
    <col min="4873" max="4876" width="9" style="11" hidden="1" customWidth="1"/>
    <col min="4877" max="4877" width="22.42578125" style="11" customWidth="1"/>
    <col min="4878" max="4879" width="5.85546875" style="11" customWidth="1"/>
    <col min="4880" max="4880" width="6.140625" style="11" customWidth="1"/>
    <col min="4881" max="5120" width="9.140625" style="11"/>
    <col min="5121" max="5121" width="48.28515625" style="11" customWidth="1"/>
    <col min="5122" max="5122" width="4.42578125" style="11" customWidth="1"/>
    <col min="5123" max="5123" width="4.5703125" style="11" customWidth="1"/>
    <col min="5124" max="5124" width="13.28515625" style="11" customWidth="1"/>
    <col min="5125" max="5125" width="4.42578125" style="11" customWidth="1"/>
    <col min="5126" max="5126" width="13.28515625" style="11" customWidth="1"/>
    <col min="5127" max="5127" width="11.85546875" style="11" customWidth="1"/>
    <col min="5128" max="5128" width="12.42578125" style="11" customWidth="1"/>
    <col min="5129" max="5132" width="9" style="11" hidden="1" customWidth="1"/>
    <col min="5133" max="5133" width="22.42578125" style="11" customWidth="1"/>
    <col min="5134" max="5135" width="5.85546875" style="11" customWidth="1"/>
    <col min="5136" max="5136" width="6.140625" style="11" customWidth="1"/>
    <col min="5137" max="5376" width="9.140625" style="11"/>
    <col min="5377" max="5377" width="48.28515625" style="11" customWidth="1"/>
    <col min="5378" max="5378" width="4.42578125" style="11" customWidth="1"/>
    <col min="5379" max="5379" width="4.5703125" style="11" customWidth="1"/>
    <col min="5380" max="5380" width="13.28515625" style="11" customWidth="1"/>
    <col min="5381" max="5381" width="4.42578125" style="11" customWidth="1"/>
    <col min="5382" max="5382" width="13.28515625" style="11" customWidth="1"/>
    <col min="5383" max="5383" width="11.85546875" style="11" customWidth="1"/>
    <col min="5384" max="5384" width="12.42578125" style="11" customWidth="1"/>
    <col min="5385" max="5388" width="9" style="11" hidden="1" customWidth="1"/>
    <col min="5389" max="5389" width="22.42578125" style="11" customWidth="1"/>
    <col min="5390" max="5391" width="5.85546875" style="11" customWidth="1"/>
    <col min="5392" max="5392" width="6.140625" style="11" customWidth="1"/>
    <col min="5393" max="5632" width="9.140625" style="11"/>
    <col min="5633" max="5633" width="48.28515625" style="11" customWidth="1"/>
    <col min="5634" max="5634" width="4.42578125" style="11" customWidth="1"/>
    <col min="5635" max="5635" width="4.5703125" style="11" customWidth="1"/>
    <col min="5636" max="5636" width="13.28515625" style="11" customWidth="1"/>
    <col min="5637" max="5637" width="4.42578125" style="11" customWidth="1"/>
    <col min="5638" max="5638" width="13.28515625" style="11" customWidth="1"/>
    <col min="5639" max="5639" width="11.85546875" style="11" customWidth="1"/>
    <col min="5640" max="5640" width="12.42578125" style="11" customWidth="1"/>
    <col min="5641" max="5644" width="9" style="11" hidden="1" customWidth="1"/>
    <col min="5645" max="5645" width="22.42578125" style="11" customWidth="1"/>
    <col min="5646" max="5647" width="5.85546875" style="11" customWidth="1"/>
    <col min="5648" max="5648" width="6.140625" style="11" customWidth="1"/>
    <col min="5649" max="5888" width="9.140625" style="11"/>
    <col min="5889" max="5889" width="48.28515625" style="11" customWidth="1"/>
    <col min="5890" max="5890" width="4.42578125" style="11" customWidth="1"/>
    <col min="5891" max="5891" width="4.5703125" style="11" customWidth="1"/>
    <col min="5892" max="5892" width="13.28515625" style="11" customWidth="1"/>
    <col min="5893" max="5893" width="4.42578125" style="11" customWidth="1"/>
    <col min="5894" max="5894" width="13.28515625" style="11" customWidth="1"/>
    <col min="5895" max="5895" width="11.85546875" style="11" customWidth="1"/>
    <col min="5896" max="5896" width="12.42578125" style="11" customWidth="1"/>
    <col min="5897" max="5900" width="9" style="11" hidden="1" customWidth="1"/>
    <col min="5901" max="5901" width="22.42578125" style="11" customWidth="1"/>
    <col min="5902" max="5903" width="5.85546875" style="11" customWidth="1"/>
    <col min="5904" max="5904" width="6.140625" style="11" customWidth="1"/>
    <col min="5905" max="6144" width="9.140625" style="11"/>
    <col min="6145" max="6145" width="48.28515625" style="11" customWidth="1"/>
    <col min="6146" max="6146" width="4.42578125" style="11" customWidth="1"/>
    <col min="6147" max="6147" width="4.5703125" style="11" customWidth="1"/>
    <col min="6148" max="6148" width="13.28515625" style="11" customWidth="1"/>
    <col min="6149" max="6149" width="4.42578125" style="11" customWidth="1"/>
    <col min="6150" max="6150" width="13.28515625" style="11" customWidth="1"/>
    <col min="6151" max="6151" width="11.85546875" style="11" customWidth="1"/>
    <col min="6152" max="6152" width="12.42578125" style="11" customWidth="1"/>
    <col min="6153" max="6156" width="9" style="11" hidden="1" customWidth="1"/>
    <col min="6157" max="6157" width="22.42578125" style="11" customWidth="1"/>
    <col min="6158" max="6159" width="5.85546875" style="11" customWidth="1"/>
    <col min="6160" max="6160" width="6.140625" style="11" customWidth="1"/>
    <col min="6161" max="6400" width="9.140625" style="11"/>
    <col min="6401" max="6401" width="48.28515625" style="11" customWidth="1"/>
    <col min="6402" max="6402" width="4.42578125" style="11" customWidth="1"/>
    <col min="6403" max="6403" width="4.5703125" style="11" customWidth="1"/>
    <col min="6404" max="6404" width="13.28515625" style="11" customWidth="1"/>
    <col min="6405" max="6405" width="4.42578125" style="11" customWidth="1"/>
    <col min="6406" max="6406" width="13.28515625" style="11" customWidth="1"/>
    <col min="6407" max="6407" width="11.85546875" style="11" customWidth="1"/>
    <col min="6408" max="6408" width="12.42578125" style="11" customWidth="1"/>
    <col min="6409" max="6412" width="9" style="11" hidden="1" customWidth="1"/>
    <col min="6413" max="6413" width="22.42578125" style="11" customWidth="1"/>
    <col min="6414" max="6415" width="5.85546875" style="11" customWidth="1"/>
    <col min="6416" max="6416" width="6.140625" style="11" customWidth="1"/>
    <col min="6417" max="6656" width="9.140625" style="11"/>
    <col min="6657" max="6657" width="48.28515625" style="11" customWidth="1"/>
    <col min="6658" max="6658" width="4.42578125" style="11" customWidth="1"/>
    <col min="6659" max="6659" width="4.5703125" style="11" customWidth="1"/>
    <col min="6660" max="6660" width="13.28515625" style="11" customWidth="1"/>
    <col min="6661" max="6661" width="4.42578125" style="11" customWidth="1"/>
    <col min="6662" max="6662" width="13.28515625" style="11" customWidth="1"/>
    <col min="6663" max="6663" width="11.85546875" style="11" customWidth="1"/>
    <col min="6664" max="6664" width="12.42578125" style="11" customWidth="1"/>
    <col min="6665" max="6668" width="9" style="11" hidden="1" customWidth="1"/>
    <col min="6669" max="6669" width="22.42578125" style="11" customWidth="1"/>
    <col min="6670" max="6671" width="5.85546875" style="11" customWidth="1"/>
    <col min="6672" max="6672" width="6.140625" style="11" customWidth="1"/>
    <col min="6673" max="6912" width="9.140625" style="11"/>
    <col min="6913" max="6913" width="48.28515625" style="11" customWidth="1"/>
    <col min="6914" max="6914" width="4.42578125" style="11" customWidth="1"/>
    <col min="6915" max="6915" width="4.5703125" style="11" customWidth="1"/>
    <col min="6916" max="6916" width="13.28515625" style="11" customWidth="1"/>
    <col min="6917" max="6917" width="4.42578125" style="11" customWidth="1"/>
    <col min="6918" max="6918" width="13.28515625" style="11" customWidth="1"/>
    <col min="6919" max="6919" width="11.85546875" style="11" customWidth="1"/>
    <col min="6920" max="6920" width="12.42578125" style="11" customWidth="1"/>
    <col min="6921" max="6924" width="9" style="11" hidden="1" customWidth="1"/>
    <col min="6925" max="6925" width="22.42578125" style="11" customWidth="1"/>
    <col min="6926" max="6927" width="5.85546875" style="11" customWidth="1"/>
    <col min="6928" max="6928" width="6.140625" style="11" customWidth="1"/>
    <col min="6929" max="7168" width="9.140625" style="11"/>
    <col min="7169" max="7169" width="48.28515625" style="11" customWidth="1"/>
    <col min="7170" max="7170" width="4.42578125" style="11" customWidth="1"/>
    <col min="7171" max="7171" width="4.5703125" style="11" customWidth="1"/>
    <col min="7172" max="7172" width="13.28515625" style="11" customWidth="1"/>
    <col min="7173" max="7173" width="4.42578125" style="11" customWidth="1"/>
    <col min="7174" max="7174" width="13.28515625" style="11" customWidth="1"/>
    <col min="7175" max="7175" width="11.85546875" style="11" customWidth="1"/>
    <col min="7176" max="7176" width="12.42578125" style="11" customWidth="1"/>
    <col min="7177" max="7180" width="9" style="11" hidden="1" customWidth="1"/>
    <col min="7181" max="7181" width="22.42578125" style="11" customWidth="1"/>
    <col min="7182" max="7183" width="5.85546875" style="11" customWidth="1"/>
    <col min="7184" max="7184" width="6.140625" style="11" customWidth="1"/>
    <col min="7185" max="7424" width="9.140625" style="11"/>
    <col min="7425" max="7425" width="48.28515625" style="11" customWidth="1"/>
    <col min="7426" max="7426" width="4.42578125" style="11" customWidth="1"/>
    <col min="7427" max="7427" width="4.5703125" style="11" customWidth="1"/>
    <col min="7428" max="7428" width="13.28515625" style="11" customWidth="1"/>
    <col min="7429" max="7429" width="4.42578125" style="11" customWidth="1"/>
    <col min="7430" max="7430" width="13.28515625" style="11" customWidth="1"/>
    <col min="7431" max="7431" width="11.85546875" style="11" customWidth="1"/>
    <col min="7432" max="7432" width="12.42578125" style="11" customWidth="1"/>
    <col min="7433" max="7436" width="9" style="11" hidden="1" customWidth="1"/>
    <col min="7437" max="7437" width="22.42578125" style="11" customWidth="1"/>
    <col min="7438" max="7439" width="5.85546875" style="11" customWidth="1"/>
    <col min="7440" max="7440" width="6.140625" style="11" customWidth="1"/>
    <col min="7441" max="7680" width="9.140625" style="11"/>
    <col min="7681" max="7681" width="48.28515625" style="11" customWidth="1"/>
    <col min="7682" max="7682" width="4.42578125" style="11" customWidth="1"/>
    <col min="7683" max="7683" width="4.5703125" style="11" customWidth="1"/>
    <col min="7684" max="7684" width="13.28515625" style="11" customWidth="1"/>
    <col min="7685" max="7685" width="4.42578125" style="11" customWidth="1"/>
    <col min="7686" max="7686" width="13.28515625" style="11" customWidth="1"/>
    <col min="7687" max="7687" width="11.85546875" style="11" customWidth="1"/>
    <col min="7688" max="7688" width="12.42578125" style="11" customWidth="1"/>
    <col min="7689" max="7692" width="9" style="11" hidden="1" customWidth="1"/>
    <col min="7693" max="7693" width="22.42578125" style="11" customWidth="1"/>
    <col min="7694" max="7695" width="5.85546875" style="11" customWidth="1"/>
    <col min="7696" max="7696" width="6.140625" style="11" customWidth="1"/>
    <col min="7697" max="7936" width="9.140625" style="11"/>
    <col min="7937" max="7937" width="48.28515625" style="11" customWidth="1"/>
    <col min="7938" max="7938" width="4.42578125" style="11" customWidth="1"/>
    <col min="7939" max="7939" width="4.5703125" style="11" customWidth="1"/>
    <col min="7940" max="7940" width="13.28515625" style="11" customWidth="1"/>
    <col min="7941" max="7941" width="4.42578125" style="11" customWidth="1"/>
    <col min="7942" max="7942" width="13.28515625" style="11" customWidth="1"/>
    <col min="7943" max="7943" width="11.85546875" style="11" customWidth="1"/>
    <col min="7944" max="7944" width="12.42578125" style="11" customWidth="1"/>
    <col min="7945" max="7948" width="9" style="11" hidden="1" customWidth="1"/>
    <col min="7949" max="7949" width="22.42578125" style="11" customWidth="1"/>
    <col min="7950" max="7951" width="5.85546875" style="11" customWidth="1"/>
    <col min="7952" max="7952" width="6.140625" style="11" customWidth="1"/>
    <col min="7953" max="8192" width="9.140625" style="11"/>
    <col min="8193" max="8193" width="48.28515625" style="11" customWidth="1"/>
    <col min="8194" max="8194" width="4.42578125" style="11" customWidth="1"/>
    <col min="8195" max="8195" width="4.5703125" style="11" customWidth="1"/>
    <col min="8196" max="8196" width="13.28515625" style="11" customWidth="1"/>
    <col min="8197" max="8197" width="4.42578125" style="11" customWidth="1"/>
    <col min="8198" max="8198" width="13.28515625" style="11" customWidth="1"/>
    <col min="8199" max="8199" width="11.85546875" style="11" customWidth="1"/>
    <col min="8200" max="8200" width="12.42578125" style="11" customWidth="1"/>
    <col min="8201" max="8204" width="9" style="11" hidden="1" customWidth="1"/>
    <col min="8205" max="8205" width="22.42578125" style="11" customWidth="1"/>
    <col min="8206" max="8207" width="5.85546875" style="11" customWidth="1"/>
    <col min="8208" max="8208" width="6.140625" style="11" customWidth="1"/>
    <col min="8209" max="8448" width="9.140625" style="11"/>
    <col min="8449" max="8449" width="48.28515625" style="11" customWidth="1"/>
    <col min="8450" max="8450" width="4.42578125" style="11" customWidth="1"/>
    <col min="8451" max="8451" width="4.5703125" style="11" customWidth="1"/>
    <col min="8452" max="8452" width="13.28515625" style="11" customWidth="1"/>
    <col min="8453" max="8453" width="4.42578125" style="11" customWidth="1"/>
    <col min="8454" max="8454" width="13.28515625" style="11" customWidth="1"/>
    <col min="8455" max="8455" width="11.85546875" style="11" customWidth="1"/>
    <col min="8456" max="8456" width="12.42578125" style="11" customWidth="1"/>
    <col min="8457" max="8460" width="9" style="11" hidden="1" customWidth="1"/>
    <col min="8461" max="8461" width="22.42578125" style="11" customWidth="1"/>
    <col min="8462" max="8463" width="5.85546875" style="11" customWidth="1"/>
    <col min="8464" max="8464" width="6.140625" style="11" customWidth="1"/>
    <col min="8465" max="8704" width="9.140625" style="11"/>
    <col min="8705" max="8705" width="48.28515625" style="11" customWidth="1"/>
    <col min="8706" max="8706" width="4.42578125" style="11" customWidth="1"/>
    <col min="8707" max="8707" width="4.5703125" style="11" customWidth="1"/>
    <col min="8708" max="8708" width="13.28515625" style="11" customWidth="1"/>
    <col min="8709" max="8709" width="4.42578125" style="11" customWidth="1"/>
    <col min="8710" max="8710" width="13.28515625" style="11" customWidth="1"/>
    <col min="8711" max="8711" width="11.85546875" style="11" customWidth="1"/>
    <col min="8712" max="8712" width="12.42578125" style="11" customWidth="1"/>
    <col min="8713" max="8716" width="9" style="11" hidden="1" customWidth="1"/>
    <col min="8717" max="8717" width="22.42578125" style="11" customWidth="1"/>
    <col min="8718" max="8719" width="5.85546875" style="11" customWidth="1"/>
    <col min="8720" max="8720" width="6.140625" style="11" customWidth="1"/>
    <col min="8721" max="8960" width="9.140625" style="11"/>
    <col min="8961" max="8961" width="48.28515625" style="11" customWidth="1"/>
    <col min="8962" max="8962" width="4.42578125" style="11" customWidth="1"/>
    <col min="8963" max="8963" width="4.5703125" style="11" customWidth="1"/>
    <col min="8964" max="8964" width="13.28515625" style="11" customWidth="1"/>
    <col min="8965" max="8965" width="4.42578125" style="11" customWidth="1"/>
    <col min="8966" max="8966" width="13.28515625" style="11" customWidth="1"/>
    <col min="8967" max="8967" width="11.85546875" style="11" customWidth="1"/>
    <col min="8968" max="8968" width="12.42578125" style="11" customWidth="1"/>
    <col min="8969" max="8972" width="9" style="11" hidden="1" customWidth="1"/>
    <col min="8973" max="8973" width="22.42578125" style="11" customWidth="1"/>
    <col min="8974" max="8975" width="5.85546875" style="11" customWidth="1"/>
    <col min="8976" max="8976" width="6.140625" style="11" customWidth="1"/>
    <col min="8977" max="9216" width="9.140625" style="11"/>
    <col min="9217" max="9217" width="48.28515625" style="11" customWidth="1"/>
    <col min="9218" max="9218" width="4.42578125" style="11" customWidth="1"/>
    <col min="9219" max="9219" width="4.5703125" style="11" customWidth="1"/>
    <col min="9220" max="9220" width="13.28515625" style="11" customWidth="1"/>
    <col min="9221" max="9221" width="4.42578125" style="11" customWidth="1"/>
    <col min="9222" max="9222" width="13.28515625" style="11" customWidth="1"/>
    <col min="9223" max="9223" width="11.85546875" style="11" customWidth="1"/>
    <col min="9224" max="9224" width="12.42578125" style="11" customWidth="1"/>
    <col min="9225" max="9228" width="9" style="11" hidden="1" customWidth="1"/>
    <col min="9229" max="9229" width="22.42578125" style="11" customWidth="1"/>
    <col min="9230" max="9231" width="5.85546875" style="11" customWidth="1"/>
    <col min="9232" max="9232" width="6.140625" style="11" customWidth="1"/>
    <col min="9233" max="9472" width="9.140625" style="11"/>
    <col min="9473" max="9473" width="48.28515625" style="11" customWidth="1"/>
    <col min="9474" max="9474" width="4.42578125" style="11" customWidth="1"/>
    <col min="9475" max="9475" width="4.5703125" style="11" customWidth="1"/>
    <col min="9476" max="9476" width="13.28515625" style="11" customWidth="1"/>
    <col min="9477" max="9477" width="4.42578125" style="11" customWidth="1"/>
    <col min="9478" max="9478" width="13.28515625" style="11" customWidth="1"/>
    <col min="9479" max="9479" width="11.85546875" style="11" customWidth="1"/>
    <col min="9480" max="9480" width="12.42578125" style="11" customWidth="1"/>
    <col min="9481" max="9484" width="9" style="11" hidden="1" customWidth="1"/>
    <col min="9485" max="9485" width="22.42578125" style="11" customWidth="1"/>
    <col min="9486" max="9487" width="5.85546875" style="11" customWidth="1"/>
    <col min="9488" max="9488" width="6.140625" style="11" customWidth="1"/>
    <col min="9489" max="9728" width="9.140625" style="11"/>
    <col min="9729" max="9729" width="48.28515625" style="11" customWidth="1"/>
    <col min="9730" max="9730" width="4.42578125" style="11" customWidth="1"/>
    <col min="9731" max="9731" width="4.5703125" style="11" customWidth="1"/>
    <col min="9732" max="9732" width="13.28515625" style="11" customWidth="1"/>
    <col min="9733" max="9733" width="4.42578125" style="11" customWidth="1"/>
    <col min="9734" max="9734" width="13.28515625" style="11" customWidth="1"/>
    <col min="9735" max="9735" width="11.85546875" style="11" customWidth="1"/>
    <col min="9736" max="9736" width="12.42578125" style="11" customWidth="1"/>
    <col min="9737" max="9740" width="9" style="11" hidden="1" customWidth="1"/>
    <col min="9741" max="9741" width="22.42578125" style="11" customWidth="1"/>
    <col min="9742" max="9743" width="5.85546875" style="11" customWidth="1"/>
    <col min="9744" max="9744" width="6.140625" style="11" customWidth="1"/>
    <col min="9745" max="9984" width="9.140625" style="11"/>
    <col min="9985" max="9985" width="48.28515625" style="11" customWidth="1"/>
    <col min="9986" max="9986" width="4.42578125" style="11" customWidth="1"/>
    <col min="9987" max="9987" width="4.5703125" style="11" customWidth="1"/>
    <col min="9988" max="9988" width="13.28515625" style="11" customWidth="1"/>
    <col min="9989" max="9989" width="4.42578125" style="11" customWidth="1"/>
    <col min="9990" max="9990" width="13.28515625" style="11" customWidth="1"/>
    <col min="9991" max="9991" width="11.85546875" style="11" customWidth="1"/>
    <col min="9992" max="9992" width="12.42578125" style="11" customWidth="1"/>
    <col min="9993" max="9996" width="9" style="11" hidden="1" customWidth="1"/>
    <col min="9997" max="9997" width="22.42578125" style="11" customWidth="1"/>
    <col min="9998" max="9999" width="5.85546875" style="11" customWidth="1"/>
    <col min="10000" max="10000" width="6.140625" style="11" customWidth="1"/>
    <col min="10001" max="10240" width="9.140625" style="11"/>
    <col min="10241" max="10241" width="48.28515625" style="11" customWidth="1"/>
    <col min="10242" max="10242" width="4.42578125" style="11" customWidth="1"/>
    <col min="10243" max="10243" width="4.5703125" style="11" customWidth="1"/>
    <col min="10244" max="10244" width="13.28515625" style="11" customWidth="1"/>
    <col min="10245" max="10245" width="4.42578125" style="11" customWidth="1"/>
    <col min="10246" max="10246" width="13.28515625" style="11" customWidth="1"/>
    <col min="10247" max="10247" width="11.85546875" style="11" customWidth="1"/>
    <col min="10248" max="10248" width="12.42578125" style="11" customWidth="1"/>
    <col min="10249" max="10252" width="9" style="11" hidden="1" customWidth="1"/>
    <col min="10253" max="10253" width="22.42578125" style="11" customWidth="1"/>
    <col min="10254" max="10255" width="5.85546875" style="11" customWidth="1"/>
    <col min="10256" max="10256" width="6.140625" style="11" customWidth="1"/>
    <col min="10257" max="10496" width="9.140625" style="11"/>
    <col min="10497" max="10497" width="48.28515625" style="11" customWidth="1"/>
    <col min="10498" max="10498" width="4.42578125" style="11" customWidth="1"/>
    <col min="10499" max="10499" width="4.5703125" style="11" customWidth="1"/>
    <col min="10500" max="10500" width="13.28515625" style="11" customWidth="1"/>
    <col min="10501" max="10501" width="4.42578125" style="11" customWidth="1"/>
    <col min="10502" max="10502" width="13.28515625" style="11" customWidth="1"/>
    <col min="10503" max="10503" width="11.85546875" style="11" customWidth="1"/>
    <col min="10504" max="10504" width="12.42578125" style="11" customWidth="1"/>
    <col min="10505" max="10508" width="9" style="11" hidden="1" customWidth="1"/>
    <col min="10509" max="10509" width="22.42578125" style="11" customWidth="1"/>
    <col min="10510" max="10511" width="5.85546875" style="11" customWidth="1"/>
    <col min="10512" max="10512" width="6.140625" style="11" customWidth="1"/>
    <col min="10513" max="10752" width="9.140625" style="11"/>
    <col min="10753" max="10753" width="48.28515625" style="11" customWidth="1"/>
    <col min="10754" max="10754" width="4.42578125" style="11" customWidth="1"/>
    <col min="10755" max="10755" width="4.5703125" style="11" customWidth="1"/>
    <col min="10756" max="10756" width="13.28515625" style="11" customWidth="1"/>
    <col min="10757" max="10757" width="4.42578125" style="11" customWidth="1"/>
    <col min="10758" max="10758" width="13.28515625" style="11" customWidth="1"/>
    <col min="10759" max="10759" width="11.85546875" style="11" customWidth="1"/>
    <col min="10760" max="10760" width="12.42578125" style="11" customWidth="1"/>
    <col min="10761" max="10764" width="9" style="11" hidden="1" customWidth="1"/>
    <col min="10765" max="10765" width="22.42578125" style="11" customWidth="1"/>
    <col min="10766" max="10767" width="5.85546875" style="11" customWidth="1"/>
    <col min="10768" max="10768" width="6.140625" style="11" customWidth="1"/>
    <col min="10769" max="11008" width="9.140625" style="11"/>
    <col min="11009" max="11009" width="48.28515625" style="11" customWidth="1"/>
    <col min="11010" max="11010" width="4.42578125" style="11" customWidth="1"/>
    <col min="11011" max="11011" width="4.5703125" style="11" customWidth="1"/>
    <col min="11012" max="11012" width="13.28515625" style="11" customWidth="1"/>
    <col min="11013" max="11013" width="4.42578125" style="11" customWidth="1"/>
    <col min="11014" max="11014" width="13.28515625" style="11" customWidth="1"/>
    <col min="11015" max="11015" width="11.85546875" style="11" customWidth="1"/>
    <col min="11016" max="11016" width="12.42578125" style="11" customWidth="1"/>
    <col min="11017" max="11020" width="9" style="11" hidden="1" customWidth="1"/>
    <col min="11021" max="11021" width="22.42578125" style="11" customWidth="1"/>
    <col min="11022" max="11023" width="5.85546875" style="11" customWidth="1"/>
    <col min="11024" max="11024" width="6.140625" style="11" customWidth="1"/>
    <col min="11025" max="11264" width="9.140625" style="11"/>
    <col min="11265" max="11265" width="48.28515625" style="11" customWidth="1"/>
    <col min="11266" max="11266" width="4.42578125" style="11" customWidth="1"/>
    <col min="11267" max="11267" width="4.5703125" style="11" customWidth="1"/>
    <col min="11268" max="11268" width="13.28515625" style="11" customWidth="1"/>
    <col min="11269" max="11269" width="4.42578125" style="11" customWidth="1"/>
    <col min="11270" max="11270" width="13.28515625" style="11" customWidth="1"/>
    <col min="11271" max="11271" width="11.85546875" style="11" customWidth="1"/>
    <col min="11272" max="11272" width="12.42578125" style="11" customWidth="1"/>
    <col min="11273" max="11276" width="9" style="11" hidden="1" customWidth="1"/>
    <col min="11277" max="11277" width="22.42578125" style="11" customWidth="1"/>
    <col min="11278" max="11279" width="5.85546875" style="11" customWidth="1"/>
    <col min="11280" max="11280" width="6.140625" style="11" customWidth="1"/>
    <col min="11281" max="11520" width="9.140625" style="11"/>
    <col min="11521" max="11521" width="48.28515625" style="11" customWidth="1"/>
    <col min="11522" max="11522" width="4.42578125" style="11" customWidth="1"/>
    <col min="11523" max="11523" width="4.5703125" style="11" customWidth="1"/>
    <col min="11524" max="11524" width="13.28515625" style="11" customWidth="1"/>
    <col min="11525" max="11525" width="4.42578125" style="11" customWidth="1"/>
    <col min="11526" max="11526" width="13.28515625" style="11" customWidth="1"/>
    <col min="11527" max="11527" width="11.85546875" style="11" customWidth="1"/>
    <col min="11528" max="11528" width="12.42578125" style="11" customWidth="1"/>
    <col min="11529" max="11532" width="9" style="11" hidden="1" customWidth="1"/>
    <col min="11533" max="11533" width="22.42578125" style="11" customWidth="1"/>
    <col min="11534" max="11535" width="5.85546875" style="11" customWidth="1"/>
    <col min="11536" max="11536" width="6.140625" style="11" customWidth="1"/>
    <col min="11537" max="11776" width="9.140625" style="11"/>
    <col min="11777" max="11777" width="48.28515625" style="11" customWidth="1"/>
    <col min="11778" max="11778" width="4.42578125" style="11" customWidth="1"/>
    <col min="11779" max="11779" width="4.5703125" style="11" customWidth="1"/>
    <col min="11780" max="11780" width="13.28515625" style="11" customWidth="1"/>
    <col min="11781" max="11781" width="4.42578125" style="11" customWidth="1"/>
    <col min="11782" max="11782" width="13.28515625" style="11" customWidth="1"/>
    <col min="11783" max="11783" width="11.85546875" style="11" customWidth="1"/>
    <col min="11784" max="11784" width="12.42578125" style="11" customWidth="1"/>
    <col min="11785" max="11788" width="9" style="11" hidden="1" customWidth="1"/>
    <col min="11789" max="11789" width="22.42578125" style="11" customWidth="1"/>
    <col min="11790" max="11791" width="5.85546875" style="11" customWidth="1"/>
    <col min="11792" max="11792" width="6.140625" style="11" customWidth="1"/>
    <col min="11793" max="12032" width="9.140625" style="11"/>
    <col min="12033" max="12033" width="48.28515625" style="11" customWidth="1"/>
    <col min="12034" max="12034" width="4.42578125" style="11" customWidth="1"/>
    <col min="12035" max="12035" width="4.5703125" style="11" customWidth="1"/>
    <col min="12036" max="12036" width="13.28515625" style="11" customWidth="1"/>
    <col min="12037" max="12037" width="4.42578125" style="11" customWidth="1"/>
    <col min="12038" max="12038" width="13.28515625" style="11" customWidth="1"/>
    <col min="12039" max="12039" width="11.85546875" style="11" customWidth="1"/>
    <col min="12040" max="12040" width="12.42578125" style="11" customWidth="1"/>
    <col min="12041" max="12044" width="9" style="11" hidden="1" customWidth="1"/>
    <col min="12045" max="12045" width="22.42578125" style="11" customWidth="1"/>
    <col min="12046" max="12047" width="5.85546875" style="11" customWidth="1"/>
    <col min="12048" max="12048" width="6.140625" style="11" customWidth="1"/>
    <col min="12049" max="12288" width="9.140625" style="11"/>
    <col min="12289" max="12289" width="48.28515625" style="11" customWidth="1"/>
    <col min="12290" max="12290" width="4.42578125" style="11" customWidth="1"/>
    <col min="12291" max="12291" width="4.5703125" style="11" customWidth="1"/>
    <col min="12292" max="12292" width="13.28515625" style="11" customWidth="1"/>
    <col min="12293" max="12293" width="4.42578125" style="11" customWidth="1"/>
    <col min="12294" max="12294" width="13.28515625" style="11" customWidth="1"/>
    <col min="12295" max="12295" width="11.85546875" style="11" customWidth="1"/>
    <col min="12296" max="12296" width="12.42578125" style="11" customWidth="1"/>
    <col min="12297" max="12300" width="9" style="11" hidden="1" customWidth="1"/>
    <col min="12301" max="12301" width="22.42578125" style="11" customWidth="1"/>
    <col min="12302" max="12303" width="5.85546875" style="11" customWidth="1"/>
    <col min="12304" max="12304" width="6.140625" style="11" customWidth="1"/>
    <col min="12305" max="12544" width="9.140625" style="11"/>
    <col min="12545" max="12545" width="48.28515625" style="11" customWidth="1"/>
    <col min="12546" max="12546" width="4.42578125" style="11" customWidth="1"/>
    <col min="12547" max="12547" width="4.5703125" style="11" customWidth="1"/>
    <col min="12548" max="12548" width="13.28515625" style="11" customWidth="1"/>
    <col min="12549" max="12549" width="4.42578125" style="11" customWidth="1"/>
    <col min="12550" max="12550" width="13.28515625" style="11" customWidth="1"/>
    <col min="12551" max="12551" width="11.85546875" style="11" customWidth="1"/>
    <col min="12552" max="12552" width="12.42578125" style="11" customWidth="1"/>
    <col min="12553" max="12556" width="9" style="11" hidden="1" customWidth="1"/>
    <col min="12557" max="12557" width="22.42578125" style="11" customWidth="1"/>
    <col min="12558" max="12559" width="5.85546875" style="11" customWidth="1"/>
    <col min="12560" max="12560" width="6.140625" style="11" customWidth="1"/>
    <col min="12561" max="12800" width="9.140625" style="11"/>
    <col min="12801" max="12801" width="48.28515625" style="11" customWidth="1"/>
    <col min="12802" max="12802" width="4.42578125" style="11" customWidth="1"/>
    <col min="12803" max="12803" width="4.5703125" style="11" customWidth="1"/>
    <col min="12804" max="12804" width="13.28515625" style="11" customWidth="1"/>
    <col min="12805" max="12805" width="4.42578125" style="11" customWidth="1"/>
    <col min="12806" max="12806" width="13.28515625" style="11" customWidth="1"/>
    <col min="12807" max="12807" width="11.85546875" style="11" customWidth="1"/>
    <col min="12808" max="12808" width="12.42578125" style="11" customWidth="1"/>
    <col min="12809" max="12812" width="9" style="11" hidden="1" customWidth="1"/>
    <col min="12813" max="12813" width="22.42578125" style="11" customWidth="1"/>
    <col min="12814" max="12815" width="5.85546875" style="11" customWidth="1"/>
    <col min="12816" max="12816" width="6.140625" style="11" customWidth="1"/>
    <col min="12817" max="13056" width="9.140625" style="11"/>
    <col min="13057" max="13057" width="48.28515625" style="11" customWidth="1"/>
    <col min="13058" max="13058" width="4.42578125" style="11" customWidth="1"/>
    <col min="13059" max="13059" width="4.5703125" style="11" customWidth="1"/>
    <col min="13060" max="13060" width="13.28515625" style="11" customWidth="1"/>
    <col min="13061" max="13061" width="4.42578125" style="11" customWidth="1"/>
    <col min="13062" max="13062" width="13.28515625" style="11" customWidth="1"/>
    <col min="13063" max="13063" width="11.85546875" style="11" customWidth="1"/>
    <col min="13064" max="13064" width="12.42578125" style="11" customWidth="1"/>
    <col min="13065" max="13068" width="9" style="11" hidden="1" customWidth="1"/>
    <col min="13069" max="13069" width="22.42578125" style="11" customWidth="1"/>
    <col min="13070" max="13071" width="5.85546875" style="11" customWidth="1"/>
    <col min="13072" max="13072" width="6.140625" style="11" customWidth="1"/>
    <col min="13073" max="13312" width="9.140625" style="11"/>
    <col min="13313" max="13313" width="48.28515625" style="11" customWidth="1"/>
    <col min="13314" max="13314" width="4.42578125" style="11" customWidth="1"/>
    <col min="13315" max="13315" width="4.5703125" style="11" customWidth="1"/>
    <col min="13316" max="13316" width="13.28515625" style="11" customWidth="1"/>
    <col min="13317" max="13317" width="4.42578125" style="11" customWidth="1"/>
    <col min="13318" max="13318" width="13.28515625" style="11" customWidth="1"/>
    <col min="13319" max="13319" width="11.85546875" style="11" customWidth="1"/>
    <col min="13320" max="13320" width="12.42578125" style="11" customWidth="1"/>
    <col min="13321" max="13324" width="9" style="11" hidden="1" customWidth="1"/>
    <col min="13325" max="13325" width="22.42578125" style="11" customWidth="1"/>
    <col min="13326" max="13327" width="5.85546875" style="11" customWidth="1"/>
    <col min="13328" max="13328" width="6.140625" style="11" customWidth="1"/>
    <col min="13329" max="13568" width="9.140625" style="11"/>
    <col min="13569" max="13569" width="48.28515625" style="11" customWidth="1"/>
    <col min="13570" max="13570" width="4.42578125" style="11" customWidth="1"/>
    <col min="13571" max="13571" width="4.5703125" style="11" customWidth="1"/>
    <col min="13572" max="13572" width="13.28515625" style="11" customWidth="1"/>
    <col min="13573" max="13573" width="4.42578125" style="11" customWidth="1"/>
    <col min="13574" max="13574" width="13.28515625" style="11" customWidth="1"/>
    <col min="13575" max="13575" width="11.85546875" style="11" customWidth="1"/>
    <col min="13576" max="13576" width="12.42578125" style="11" customWidth="1"/>
    <col min="13577" max="13580" width="9" style="11" hidden="1" customWidth="1"/>
    <col min="13581" max="13581" width="22.42578125" style="11" customWidth="1"/>
    <col min="13582" max="13583" width="5.85546875" style="11" customWidth="1"/>
    <col min="13584" max="13584" width="6.140625" style="11" customWidth="1"/>
    <col min="13585" max="13824" width="9.140625" style="11"/>
    <col min="13825" max="13825" width="48.28515625" style="11" customWidth="1"/>
    <col min="13826" max="13826" width="4.42578125" style="11" customWidth="1"/>
    <col min="13827" max="13827" width="4.5703125" style="11" customWidth="1"/>
    <col min="13828" max="13828" width="13.28515625" style="11" customWidth="1"/>
    <col min="13829" max="13829" width="4.42578125" style="11" customWidth="1"/>
    <col min="13830" max="13830" width="13.28515625" style="11" customWidth="1"/>
    <col min="13831" max="13831" width="11.85546875" style="11" customWidth="1"/>
    <col min="13832" max="13832" width="12.42578125" style="11" customWidth="1"/>
    <col min="13833" max="13836" width="9" style="11" hidden="1" customWidth="1"/>
    <col min="13837" max="13837" width="22.42578125" style="11" customWidth="1"/>
    <col min="13838" max="13839" width="5.85546875" style="11" customWidth="1"/>
    <col min="13840" max="13840" width="6.140625" style="11" customWidth="1"/>
    <col min="13841" max="14080" width="9.140625" style="11"/>
    <col min="14081" max="14081" width="48.28515625" style="11" customWidth="1"/>
    <col min="14082" max="14082" width="4.42578125" style="11" customWidth="1"/>
    <col min="14083" max="14083" width="4.5703125" style="11" customWidth="1"/>
    <col min="14084" max="14084" width="13.28515625" style="11" customWidth="1"/>
    <col min="14085" max="14085" width="4.42578125" style="11" customWidth="1"/>
    <col min="14086" max="14086" width="13.28515625" style="11" customWidth="1"/>
    <col min="14087" max="14087" width="11.85546875" style="11" customWidth="1"/>
    <col min="14088" max="14088" width="12.42578125" style="11" customWidth="1"/>
    <col min="14089" max="14092" width="9" style="11" hidden="1" customWidth="1"/>
    <col min="14093" max="14093" width="22.42578125" style="11" customWidth="1"/>
    <col min="14094" max="14095" width="5.85546875" style="11" customWidth="1"/>
    <col min="14096" max="14096" width="6.140625" style="11" customWidth="1"/>
    <col min="14097" max="14336" width="9.140625" style="11"/>
    <col min="14337" max="14337" width="48.28515625" style="11" customWidth="1"/>
    <col min="14338" max="14338" width="4.42578125" style="11" customWidth="1"/>
    <col min="14339" max="14339" width="4.5703125" style="11" customWidth="1"/>
    <col min="14340" max="14340" width="13.28515625" style="11" customWidth="1"/>
    <col min="14341" max="14341" width="4.42578125" style="11" customWidth="1"/>
    <col min="14342" max="14342" width="13.28515625" style="11" customWidth="1"/>
    <col min="14343" max="14343" width="11.85546875" style="11" customWidth="1"/>
    <col min="14344" max="14344" width="12.42578125" style="11" customWidth="1"/>
    <col min="14345" max="14348" width="9" style="11" hidden="1" customWidth="1"/>
    <col min="14349" max="14349" width="22.42578125" style="11" customWidth="1"/>
    <col min="14350" max="14351" width="5.85546875" style="11" customWidth="1"/>
    <col min="14352" max="14352" width="6.140625" style="11" customWidth="1"/>
    <col min="14353" max="14592" width="9.140625" style="11"/>
    <col min="14593" max="14593" width="48.28515625" style="11" customWidth="1"/>
    <col min="14594" max="14594" width="4.42578125" style="11" customWidth="1"/>
    <col min="14595" max="14595" width="4.5703125" style="11" customWidth="1"/>
    <col min="14596" max="14596" width="13.28515625" style="11" customWidth="1"/>
    <col min="14597" max="14597" width="4.42578125" style="11" customWidth="1"/>
    <col min="14598" max="14598" width="13.28515625" style="11" customWidth="1"/>
    <col min="14599" max="14599" width="11.85546875" style="11" customWidth="1"/>
    <col min="14600" max="14600" width="12.42578125" style="11" customWidth="1"/>
    <col min="14601" max="14604" width="9" style="11" hidden="1" customWidth="1"/>
    <col min="14605" max="14605" width="22.42578125" style="11" customWidth="1"/>
    <col min="14606" max="14607" width="5.85546875" style="11" customWidth="1"/>
    <col min="14608" max="14608" width="6.140625" style="11" customWidth="1"/>
    <col min="14609" max="14848" width="9.140625" style="11"/>
    <col min="14849" max="14849" width="48.28515625" style="11" customWidth="1"/>
    <col min="14850" max="14850" width="4.42578125" style="11" customWidth="1"/>
    <col min="14851" max="14851" width="4.5703125" style="11" customWidth="1"/>
    <col min="14852" max="14852" width="13.28515625" style="11" customWidth="1"/>
    <col min="14853" max="14853" width="4.42578125" style="11" customWidth="1"/>
    <col min="14854" max="14854" width="13.28515625" style="11" customWidth="1"/>
    <col min="14855" max="14855" width="11.85546875" style="11" customWidth="1"/>
    <col min="14856" max="14856" width="12.42578125" style="11" customWidth="1"/>
    <col min="14857" max="14860" width="9" style="11" hidden="1" customWidth="1"/>
    <col min="14861" max="14861" width="22.42578125" style="11" customWidth="1"/>
    <col min="14862" max="14863" width="5.85546875" style="11" customWidth="1"/>
    <col min="14864" max="14864" width="6.140625" style="11" customWidth="1"/>
    <col min="14865" max="15104" width="9.140625" style="11"/>
    <col min="15105" max="15105" width="48.28515625" style="11" customWidth="1"/>
    <col min="15106" max="15106" width="4.42578125" style="11" customWidth="1"/>
    <col min="15107" max="15107" width="4.5703125" style="11" customWidth="1"/>
    <col min="15108" max="15108" width="13.28515625" style="11" customWidth="1"/>
    <col min="15109" max="15109" width="4.42578125" style="11" customWidth="1"/>
    <col min="15110" max="15110" width="13.28515625" style="11" customWidth="1"/>
    <col min="15111" max="15111" width="11.85546875" style="11" customWidth="1"/>
    <col min="15112" max="15112" width="12.42578125" style="11" customWidth="1"/>
    <col min="15113" max="15116" width="9" style="11" hidden="1" customWidth="1"/>
    <col min="15117" max="15117" width="22.42578125" style="11" customWidth="1"/>
    <col min="15118" max="15119" width="5.85546875" style="11" customWidth="1"/>
    <col min="15120" max="15120" width="6.140625" style="11" customWidth="1"/>
    <col min="15121" max="15360" width="9.140625" style="11"/>
    <col min="15361" max="15361" width="48.28515625" style="11" customWidth="1"/>
    <col min="15362" max="15362" width="4.42578125" style="11" customWidth="1"/>
    <col min="15363" max="15363" width="4.5703125" style="11" customWidth="1"/>
    <col min="15364" max="15364" width="13.28515625" style="11" customWidth="1"/>
    <col min="15365" max="15365" width="4.42578125" style="11" customWidth="1"/>
    <col min="15366" max="15366" width="13.28515625" style="11" customWidth="1"/>
    <col min="15367" max="15367" width="11.85546875" style="11" customWidth="1"/>
    <col min="15368" max="15368" width="12.42578125" style="11" customWidth="1"/>
    <col min="15369" max="15372" width="9" style="11" hidden="1" customWidth="1"/>
    <col min="15373" max="15373" width="22.42578125" style="11" customWidth="1"/>
    <col min="15374" max="15375" width="5.85546875" style="11" customWidth="1"/>
    <col min="15376" max="15376" width="6.140625" style="11" customWidth="1"/>
    <col min="15377" max="15616" width="9.140625" style="11"/>
    <col min="15617" max="15617" width="48.28515625" style="11" customWidth="1"/>
    <col min="15618" max="15618" width="4.42578125" style="11" customWidth="1"/>
    <col min="15619" max="15619" width="4.5703125" style="11" customWidth="1"/>
    <col min="15620" max="15620" width="13.28515625" style="11" customWidth="1"/>
    <col min="15621" max="15621" width="4.42578125" style="11" customWidth="1"/>
    <col min="15622" max="15622" width="13.28515625" style="11" customWidth="1"/>
    <col min="15623" max="15623" width="11.85546875" style="11" customWidth="1"/>
    <col min="15624" max="15624" width="12.42578125" style="11" customWidth="1"/>
    <col min="15625" max="15628" width="9" style="11" hidden="1" customWidth="1"/>
    <col min="15629" max="15629" width="22.42578125" style="11" customWidth="1"/>
    <col min="15630" max="15631" width="5.85546875" style="11" customWidth="1"/>
    <col min="15632" max="15632" width="6.140625" style="11" customWidth="1"/>
    <col min="15633" max="15872" width="9.140625" style="11"/>
    <col min="15873" max="15873" width="48.28515625" style="11" customWidth="1"/>
    <col min="15874" max="15874" width="4.42578125" style="11" customWidth="1"/>
    <col min="15875" max="15875" width="4.5703125" style="11" customWidth="1"/>
    <col min="15876" max="15876" width="13.28515625" style="11" customWidth="1"/>
    <col min="15877" max="15877" width="4.42578125" style="11" customWidth="1"/>
    <col min="15878" max="15878" width="13.28515625" style="11" customWidth="1"/>
    <col min="15879" max="15879" width="11.85546875" style="11" customWidth="1"/>
    <col min="15880" max="15880" width="12.42578125" style="11" customWidth="1"/>
    <col min="15881" max="15884" width="9" style="11" hidden="1" customWidth="1"/>
    <col min="15885" max="15885" width="22.42578125" style="11" customWidth="1"/>
    <col min="15886" max="15887" width="5.85546875" style="11" customWidth="1"/>
    <col min="15888" max="15888" width="6.140625" style="11" customWidth="1"/>
    <col min="15889" max="16128" width="9.140625" style="11"/>
    <col min="16129" max="16129" width="48.28515625" style="11" customWidth="1"/>
    <col min="16130" max="16130" width="4.42578125" style="11" customWidth="1"/>
    <col min="16131" max="16131" width="4.5703125" style="11" customWidth="1"/>
    <col min="16132" max="16132" width="13.28515625" style="11" customWidth="1"/>
    <col min="16133" max="16133" width="4.42578125" style="11" customWidth="1"/>
    <col min="16134" max="16134" width="13.28515625" style="11" customWidth="1"/>
    <col min="16135" max="16135" width="11.85546875" style="11" customWidth="1"/>
    <col min="16136" max="16136" width="12.42578125" style="11" customWidth="1"/>
    <col min="16137" max="16140" width="9" style="11" hidden="1" customWidth="1"/>
    <col min="16141" max="16141" width="22.42578125" style="11" customWidth="1"/>
    <col min="16142" max="16143" width="5.85546875" style="11" customWidth="1"/>
    <col min="16144" max="16144" width="6.140625" style="11" customWidth="1"/>
    <col min="16145" max="16384" width="9.140625" style="11"/>
  </cols>
  <sheetData>
    <row r="1" spans="1:13" ht="15" x14ac:dyDescent="0.25">
      <c r="A1" s="20"/>
      <c r="B1" s="20"/>
      <c r="C1" s="20"/>
      <c r="D1" s="228" t="s">
        <v>45</v>
      </c>
      <c r="E1" s="228"/>
      <c r="F1" s="228"/>
      <c r="G1" s="228"/>
      <c r="H1" s="228"/>
      <c r="I1" s="13"/>
      <c r="J1" s="13"/>
    </row>
    <row r="2" spans="1:13" ht="15" x14ac:dyDescent="0.25">
      <c r="A2" s="20"/>
      <c r="B2" s="20"/>
      <c r="C2" s="20"/>
      <c r="D2" s="228" t="s">
        <v>24</v>
      </c>
      <c r="E2" s="228"/>
      <c r="F2" s="228"/>
      <c r="G2" s="228"/>
      <c r="H2" s="228"/>
      <c r="I2" s="13"/>
      <c r="J2" s="13"/>
    </row>
    <row r="3" spans="1:13" ht="15" x14ac:dyDescent="0.25">
      <c r="A3" s="20"/>
      <c r="B3" s="20"/>
      <c r="C3" s="20"/>
      <c r="D3" s="228" t="s">
        <v>25</v>
      </c>
      <c r="E3" s="228"/>
      <c r="F3" s="228"/>
      <c r="G3" s="228"/>
      <c r="H3" s="228"/>
      <c r="I3" s="13"/>
      <c r="J3" s="13"/>
    </row>
    <row r="4" spans="1:13" ht="15" x14ac:dyDescent="0.25">
      <c r="A4" s="20"/>
      <c r="B4" s="20"/>
      <c r="C4" s="20"/>
      <c r="D4" s="228" t="s">
        <v>26</v>
      </c>
      <c r="E4" s="228"/>
      <c r="F4" s="228"/>
      <c r="G4" s="228"/>
      <c r="H4" s="228"/>
      <c r="I4" s="13"/>
      <c r="J4" s="13"/>
    </row>
    <row r="5" spans="1:13" ht="15" x14ac:dyDescent="0.25">
      <c r="A5" s="20"/>
      <c r="B5" s="20"/>
      <c r="C5" s="20"/>
      <c r="D5" s="228" t="s">
        <v>27</v>
      </c>
      <c r="E5" s="228"/>
      <c r="F5" s="228"/>
      <c r="G5" s="228"/>
      <c r="H5" s="228"/>
      <c r="I5" s="13"/>
      <c r="J5" s="13"/>
    </row>
    <row r="6" spans="1:13" ht="15" x14ac:dyDescent="0.25">
      <c r="A6" s="20"/>
      <c r="B6" s="20"/>
      <c r="C6" s="20"/>
      <c r="D6" s="228" t="s">
        <v>3</v>
      </c>
      <c r="E6" s="228"/>
      <c r="F6" s="228"/>
      <c r="G6" s="228"/>
      <c r="H6" s="228"/>
      <c r="I6" s="13"/>
      <c r="J6" s="13"/>
    </row>
    <row r="7" spans="1:13" ht="15" x14ac:dyDescent="0.25">
      <c r="A7" s="21"/>
      <c r="B7" s="21"/>
      <c r="C7" s="21"/>
      <c r="D7" s="228"/>
      <c r="E7" s="228"/>
      <c r="F7" s="228"/>
      <c r="G7" s="228"/>
      <c r="H7" s="228"/>
      <c r="I7" s="13"/>
      <c r="J7" s="13"/>
    </row>
    <row r="8" spans="1:13" ht="15" x14ac:dyDescent="0.25">
      <c r="A8" s="30"/>
      <c r="B8" s="31"/>
      <c r="C8" s="31"/>
      <c r="D8" s="230"/>
      <c r="E8" s="230"/>
      <c r="F8" s="230"/>
      <c r="G8" s="230"/>
      <c r="H8" s="230"/>
      <c r="I8" s="13"/>
      <c r="J8" s="13"/>
    </row>
    <row r="9" spans="1:13" ht="30.75" customHeight="1" x14ac:dyDescent="0.25">
      <c r="A9" s="231"/>
      <c r="B9" s="231"/>
      <c r="C9" s="231"/>
      <c r="D9" s="231"/>
      <c r="E9" s="231"/>
      <c r="F9" s="231"/>
      <c r="G9" s="231"/>
      <c r="H9" s="231"/>
      <c r="I9" s="13"/>
      <c r="J9" s="13"/>
    </row>
    <row r="10" spans="1:13" ht="66.75" customHeight="1" x14ac:dyDescent="0.25">
      <c r="A10" s="231" t="s">
        <v>46</v>
      </c>
      <c r="B10" s="231"/>
      <c r="C10" s="231"/>
      <c r="D10" s="231"/>
      <c r="E10" s="231"/>
      <c r="F10" s="231"/>
      <c r="G10" s="231"/>
      <c r="H10" s="231"/>
      <c r="I10" s="14"/>
      <c r="J10" s="15"/>
      <c r="M10" s="22"/>
    </row>
    <row r="11" spans="1:13" s="1" customFormat="1" ht="26.25" customHeight="1" x14ac:dyDescent="0.2">
      <c r="A11" s="240" t="s">
        <v>47</v>
      </c>
      <c r="B11" s="243" t="s">
        <v>48</v>
      </c>
      <c r="C11" s="243" t="s">
        <v>49</v>
      </c>
      <c r="D11" s="243" t="s">
        <v>50</v>
      </c>
      <c r="E11" s="243" t="s">
        <v>51</v>
      </c>
      <c r="F11" s="232" t="s">
        <v>52</v>
      </c>
      <c r="G11" s="233"/>
      <c r="H11" s="234"/>
    </row>
    <row r="12" spans="1:13" s="2" customFormat="1" ht="12.75" customHeight="1" x14ac:dyDescent="0.2">
      <c r="A12" s="241"/>
      <c r="B12" s="244"/>
      <c r="C12" s="244"/>
      <c r="D12" s="244"/>
      <c r="E12" s="244"/>
      <c r="F12" s="235"/>
      <c r="G12" s="236"/>
      <c r="H12" s="237"/>
    </row>
    <row r="13" spans="1:13" s="2" customFormat="1" ht="24.75" customHeight="1" x14ac:dyDescent="0.2">
      <c r="A13" s="242"/>
      <c r="B13" s="245"/>
      <c r="C13" s="245"/>
      <c r="D13" s="245"/>
      <c r="E13" s="245"/>
      <c r="F13" s="32" t="s">
        <v>5</v>
      </c>
      <c r="G13" s="32" t="s">
        <v>6</v>
      </c>
      <c r="H13" s="33" t="s">
        <v>7</v>
      </c>
    </row>
    <row r="14" spans="1:13" s="3" customFormat="1" ht="19.5" customHeight="1" x14ac:dyDescent="0.25">
      <c r="A14" s="34" t="s">
        <v>53</v>
      </c>
      <c r="B14" s="35" t="s">
        <v>54</v>
      </c>
      <c r="C14" s="35" t="s">
        <v>55</v>
      </c>
      <c r="D14" s="36"/>
      <c r="E14" s="36"/>
      <c r="F14" s="37">
        <f>F15+F21+F34+F41+F43+F46</f>
        <v>12196.4</v>
      </c>
      <c r="G14" s="37">
        <f t="shared" ref="G14:L14" si="0">G15+G21+G34+G41+G43+G46</f>
        <v>8679.0999999999985</v>
      </c>
      <c r="H14" s="37">
        <f t="shared" si="0"/>
        <v>8117.8</v>
      </c>
      <c r="I14" s="23">
        <f t="shared" si="0"/>
        <v>0</v>
      </c>
      <c r="J14" s="23">
        <f t="shared" si="0"/>
        <v>0</v>
      </c>
      <c r="K14" s="23">
        <f t="shared" si="0"/>
        <v>0</v>
      </c>
      <c r="L14" s="23">
        <f t="shared" si="0"/>
        <v>0</v>
      </c>
    </row>
    <row r="15" spans="1:13" s="3" customFormat="1" ht="45.75" customHeight="1" x14ac:dyDescent="0.25">
      <c r="A15" s="38" t="s">
        <v>30</v>
      </c>
      <c r="B15" s="39" t="s">
        <v>54</v>
      </c>
      <c r="C15" s="39" t="s">
        <v>56</v>
      </c>
      <c r="D15" s="40"/>
      <c r="E15" s="40"/>
      <c r="F15" s="41">
        <f>F16</f>
        <v>149</v>
      </c>
      <c r="G15" s="41">
        <f t="shared" ref="G15:L15" si="1">G16</f>
        <v>20</v>
      </c>
      <c r="H15" s="41">
        <f t="shared" si="1"/>
        <v>20</v>
      </c>
      <c r="I15" s="24">
        <f t="shared" si="1"/>
        <v>0</v>
      </c>
      <c r="J15" s="24">
        <f t="shared" si="1"/>
        <v>0</v>
      </c>
      <c r="K15" s="24">
        <f t="shared" si="1"/>
        <v>0</v>
      </c>
      <c r="L15" s="24">
        <f t="shared" si="1"/>
        <v>0</v>
      </c>
    </row>
    <row r="16" spans="1:13" s="4" customFormat="1" ht="49.5" customHeight="1" x14ac:dyDescent="0.2">
      <c r="A16" s="42" t="s">
        <v>57</v>
      </c>
      <c r="B16" s="43" t="s">
        <v>54</v>
      </c>
      <c r="C16" s="43" t="s">
        <v>56</v>
      </c>
      <c r="D16" s="44" t="s">
        <v>58</v>
      </c>
      <c r="E16" s="44"/>
      <c r="F16" s="45">
        <f t="shared" ref="F16:H19" si="2">F17</f>
        <v>149</v>
      </c>
      <c r="G16" s="45">
        <f t="shared" si="2"/>
        <v>20</v>
      </c>
      <c r="H16" s="45">
        <f t="shared" si="2"/>
        <v>20</v>
      </c>
    </row>
    <row r="17" spans="1:12" s="4" customFormat="1" ht="27" customHeight="1" x14ac:dyDescent="0.2">
      <c r="A17" s="46" t="s">
        <v>59</v>
      </c>
      <c r="B17" s="47" t="s">
        <v>54</v>
      </c>
      <c r="C17" s="47" t="s">
        <v>56</v>
      </c>
      <c r="D17" s="48" t="s">
        <v>60</v>
      </c>
      <c r="E17" s="48"/>
      <c r="F17" s="49">
        <f t="shared" si="2"/>
        <v>149</v>
      </c>
      <c r="G17" s="49">
        <f t="shared" si="2"/>
        <v>20</v>
      </c>
      <c r="H17" s="49">
        <f>H18</f>
        <v>20</v>
      </c>
    </row>
    <row r="18" spans="1:12" ht="14.25" customHeight="1" x14ac:dyDescent="0.2">
      <c r="A18" s="50" t="s">
        <v>61</v>
      </c>
      <c r="B18" s="47" t="s">
        <v>54</v>
      </c>
      <c r="C18" s="47" t="s">
        <v>56</v>
      </c>
      <c r="D18" s="48" t="s">
        <v>62</v>
      </c>
      <c r="E18" s="48"/>
      <c r="F18" s="49">
        <f t="shared" si="2"/>
        <v>149</v>
      </c>
      <c r="G18" s="49">
        <f t="shared" si="2"/>
        <v>20</v>
      </c>
      <c r="H18" s="49">
        <f>H19</f>
        <v>20</v>
      </c>
    </row>
    <row r="19" spans="1:12" ht="14.25" customHeight="1" x14ac:dyDescent="0.2">
      <c r="A19" s="51" t="s">
        <v>63</v>
      </c>
      <c r="B19" s="47" t="s">
        <v>54</v>
      </c>
      <c r="C19" s="47" t="s">
        <v>56</v>
      </c>
      <c r="D19" s="52" t="s">
        <v>64</v>
      </c>
      <c r="E19" s="52"/>
      <c r="F19" s="49">
        <f t="shared" si="2"/>
        <v>149</v>
      </c>
      <c r="G19" s="49">
        <f>G20</f>
        <v>20</v>
      </c>
      <c r="H19" s="49">
        <f>H20</f>
        <v>20</v>
      </c>
      <c r="K19" s="11">
        <v>27</v>
      </c>
    </row>
    <row r="20" spans="1:12" s="5" customFormat="1" ht="30" customHeight="1" x14ac:dyDescent="0.2">
      <c r="A20" s="53" t="s">
        <v>65</v>
      </c>
      <c r="B20" s="47" t="s">
        <v>54</v>
      </c>
      <c r="C20" s="47" t="s">
        <v>56</v>
      </c>
      <c r="D20" s="52" t="s">
        <v>64</v>
      </c>
      <c r="E20" s="52">
        <v>200</v>
      </c>
      <c r="F20" s="54">
        <v>149</v>
      </c>
      <c r="G20" s="54">
        <v>20</v>
      </c>
      <c r="H20" s="55">
        <v>20</v>
      </c>
    </row>
    <row r="21" spans="1:12" ht="68.25" customHeight="1" x14ac:dyDescent="0.2">
      <c r="A21" s="56" t="s">
        <v>31</v>
      </c>
      <c r="B21" s="39" t="s">
        <v>54</v>
      </c>
      <c r="C21" s="39" t="s">
        <v>66</v>
      </c>
      <c r="D21" s="57"/>
      <c r="E21" s="57"/>
      <c r="F21" s="41">
        <f>F22</f>
        <v>11672</v>
      </c>
      <c r="G21" s="41">
        <f>G22</f>
        <v>8361.2999999999993</v>
      </c>
      <c r="H21" s="41">
        <f>H22</f>
        <v>7800</v>
      </c>
    </row>
    <row r="22" spans="1:12" ht="38.25" x14ac:dyDescent="0.2">
      <c r="A22" s="42" t="s">
        <v>57</v>
      </c>
      <c r="B22" s="43" t="s">
        <v>54</v>
      </c>
      <c r="C22" s="43" t="s">
        <v>66</v>
      </c>
      <c r="D22" s="44" t="s">
        <v>58</v>
      </c>
      <c r="E22" s="44"/>
      <c r="F22" s="45">
        <f>F23+F27</f>
        <v>11672</v>
      </c>
      <c r="G22" s="45">
        <f t="shared" ref="G22:H22" si="3">G23+G27</f>
        <v>8361.2999999999993</v>
      </c>
      <c r="H22" s="45">
        <f t="shared" si="3"/>
        <v>7800</v>
      </c>
    </row>
    <row r="23" spans="1:12" ht="38.25" x14ac:dyDescent="0.2">
      <c r="A23" s="46" t="s">
        <v>67</v>
      </c>
      <c r="B23" s="43" t="s">
        <v>54</v>
      </c>
      <c r="C23" s="43" t="s">
        <v>66</v>
      </c>
      <c r="D23" s="58" t="s">
        <v>68</v>
      </c>
      <c r="E23" s="58"/>
      <c r="F23" s="45">
        <f>F24</f>
        <v>3100</v>
      </c>
      <c r="G23" s="45">
        <f>G24</f>
        <v>2500</v>
      </c>
      <c r="H23" s="45">
        <f>H24</f>
        <v>2000</v>
      </c>
    </row>
    <row r="24" spans="1:12" x14ac:dyDescent="0.2">
      <c r="A24" s="50" t="s">
        <v>61</v>
      </c>
      <c r="B24" s="47" t="s">
        <v>54</v>
      </c>
      <c r="C24" s="47" t="s">
        <v>66</v>
      </c>
      <c r="D24" s="48" t="s">
        <v>69</v>
      </c>
      <c r="E24" s="48"/>
      <c r="F24" s="49">
        <f>F25</f>
        <v>3100</v>
      </c>
      <c r="G24" s="49">
        <f t="shared" ref="G24:H24" si="4">G25</f>
        <v>2500</v>
      </c>
      <c r="H24" s="49">
        <f t="shared" si="4"/>
        <v>2000</v>
      </c>
    </row>
    <row r="25" spans="1:12" ht="17.25" customHeight="1" x14ac:dyDescent="0.2">
      <c r="A25" s="51" t="s">
        <v>63</v>
      </c>
      <c r="B25" s="47" t="s">
        <v>54</v>
      </c>
      <c r="C25" s="47" t="s">
        <v>66</v>
      </c>
      <c r="D25" s="48" t="s">
        <v>70</v>
      </c>
      <c r="E25" s="48"/>
      <c r="F25" s="49">
        <f>F26</f>
        <v>3100</v>
      </c>
      <c r="G25" s="49">
        <f>G26</f>
        <v>2500</v>
      </c>
      <c r="H25" s="49">
        <f>H26</f>
        <v>2000</v>
      </c>
    </row>
    <row r="26" spans="1:12" ht="53.25" customHeight="1" x14ac:dyDescent="0.2">
      <c r="A26" s="53" t="s">
        <v>71</v>
      </c>
      <c r="B26" s="47" t="s">
        <v>54</v>
      </c>
      <c r="C26" s="47" t="s">
        <v>66</v>
      </c>
      <c r="D26" s="52" t="s">
        <v>70</v>
      </c>
      <c r="E26" s="52">
        <v>100</v>
      </c>
      <c r="F26" s="49">
        <v>3100</v>
      </c>
      <c r="G26" s="49">
        <v>2500</v>
      </c>
      <c r="H26" s="49">
        <v>2000</v>
      </c>
    </row>
    <row r="27" spans="1:12" ht="24.75" customHeight="1" x14ac:dyDescent="0.2">
      <c r="A27" s="46" t="s">
        <v>59</v>
      </c>
      <c r="B27" s="43" t="s">
        <v>54</v>
      </c>
      <c r="C27" s="43" t="s">
        <v>66</v>
      </c>
      <c r="D27" s="58" t="s">
        <v>60</v>
      </c>
      <c r="E27" s="58"/>
      <c r="F27" s="45">
        <f>F28</f>
        <v>8572</v>
      </c>
      <c r="G27" s="45">
        <f>G28</f>
        <v>5861.3</v>
      </c>
      <c r="H27" s="45">
        <f>H28</f>
        <v>5800</v>
      </c>
    </row>
    <row r="28" spans="1:12" x14ac:dyDescent="0.2">
      <c r="A28" s="50" t="s">
        <v>61</v>
      </c>
      <c r="B28" s="47" t="s">
        <v>54</v>
      </c>
      <c r="C28" s="47" t="s">
        <v>66</v>
      </c>
      <c r="D28" s="48" t="s">
        <v>62</v>
      </c>
      <c r="E28" s="48"/>
      <c r="F28" s="49">
        <f>F29</f>
        <v>8572</v>
      </c>
      <c r="G28" s="49">
        <f t="shared" ref="G28:H28" si="5">G29</f>
        <v>5861.3</v>
      </c>
      <c r="H28" s="49">
        <f t="shared" si="5"/>
        <v>5800</v>
      </c>
      <c r="I28" s="25">
        <f t="shared" ref="I28:L28" si="6">I29+I31</f>
        <v>0</v>
      </c>
      <c r="J28" s="25">
        <f t="shared" si="6"/>
        <v>0</v>
      </c>
      <c r="K28" s="25">
        <f t="shared" si="6"/>
        <v>0</v>
      </c>
      <c r="L28" s="25">
        <f t="shared" si="6"/>
        <v>0</v>
      </c>
    </row>
    <row r="29" spans="1:12" x14ac:dyDescent="0.2">
      <c r="A29" s="51" t="s">
        <v>63</v>
      </c>
      <c r="B29" s="47" t="s">
        <v>54</v>
      </c>
      <c r="C29" s="47" t="s">
        <v>66</v>
      </c>
      <c r="D29" s="52" t="s">
        <v>64</v>
      </c>
      <c r="E29" s="52"/>
      <c r="F29" s="49">
        <f>F32+F30</f>
        <v>8572</v>
      </c>
      <c r="G29" s="49">
        <f>G30</f>
        <v>5861.3</v>
      </c>
      <c r="H29" s="49">
        <f>H30</f>
        <v>5800</v>
      </c>
    </row>
    <row r="30" spans="1:12" ht="53.25" customHeight="1" x14ac:dyDescent="0.2">
      <c r="A30" s="53" t="s">
        <v>71</v>
      </c>
      <c r="B30" s="47" t="s">
        <v>54</v>
      </c>
      <c r="C30" s="47" t="s">
        <v>66</v>
      </c>
      <c r="D30" s="52" t="s">
        <v>64</v>
      </c>
      <c r="E30" s="52">
        <v>100</v>
      </c>
      <c r="F30" s="49">
        <v>7000</v>
      </c>
      <c r="G30" s="49">
        <f>G31+G32</f>
        <v>5861.3</v>
      </c>
      <c r="H30" s="49">
        <f>H31+H32</f>
        <v>5800</v>
      </c>
    </row>
    <row r="31" spans="1:12" ht="15.75" customHeight="1" x14ac:dyDescent="0.2">
      <c r="A31" s="51" t="s">
        <v>63</v>
      </c>
      <c r="B31" s="47" t="s">
        <v>54</v>
      </c>
      <c r="C31" s="47" t="s">
        <v>66</v>
      </c>
      <c r="D31" s="52" t="s">
        <v>64</v>
      </c>
      <c r="E31" s="52"/>
      <c r="F31" s="49">
        <f>F32</f>
        <v>1572</v>
      </c>
      <c r="G31" s="49">
        <v>4861.3</v>
      </c>
      <c r="H31" s="49">
        <v>4800</v>
      </c>
    </row>
    <row r="32" spans="1:12" ht="25.5" x14ac:dyDescent="0.2">
      <c r="A32" s="53" t="s">
        <v>65</v>
      </c>
      <c r="B32" s="47" t="s">
        <v>54</v>
      </c>
      <c r="C32" s="47" t="s">
        <v>66</v>
      </c>
      <c r="D32" s="52" t="s">
        <v>64</v>
      </c>
      <c r="E32" s="52">
        <v>200</v>
      </c>
      <c r="F32" s="49">
        <v>1572</v>
      </c>
      <c r="G32" s="49">
        <v>1000</v>
      </c>
      <c r="H32" s="49">
        <v>1000</v>
      </c>
    </row>
    <row r="33" spans="1:12" s="4" customFormat="1" ht="45.75" customHeight="1" x14ac:dyDescent="0.2">
      <c r="A33" s="38" t="s">
        <v>32</v>
      </c>
      <c r="B33" s="43" t="s">
        <v>54</v>
      </c>
      <c r="C33" s="43" t="s">
        <v>72</v>
      </c>
      <c r="D33" s="59"/>
      <c r="E33" s="59"/>
      <c r="F33" s="41">
        <f t="shared" ref="F33:G35" si="7">F34</f>
        <v>269.3</v>
      </c>
      <c r="G33" s="41">
        <f t="shared" si="7"/>
        <v>269.3</v>
      </c>
      <c r="H33" s="41">
        <f>H34</f>
        <v>269.3</v>
      </c>
    </row>
    <row r="34" spans="1:12" s="4" customFormat="1" ht="39" customHeight="1" x14ac:dyDescent="0.2">
      <c r="A34" s="60" t="s">
        <v>57</v>
      </c>
      <c r="B34" s="43" t="s">
        <v>54</v>
      </c>
      <c r="C34" s="43" t="s">
        <v>72</v>
      </c>
      <c r="D34" s="44" t="s">
        <v>58</v>
      </c>
      <c r="E34" s="44"/>
      <c r="F34" s="45">
        <f t="shared" si="7"/>
        <v>269.3</v>
      </c>
      <c r="G34" s="45">
        <f t="shared" si="7"/>
        <v>269.3</v>
      </c>
      <c r="H34" s="45">
        <f>H35</f>
        <v>269.3</v>
      </c>
    </row>
    <row r="35" spans="1:12" ht="15.75" customHeight="1" x14ac:dyDescent="0.2">
      <c r="A35" s="61" t="s">
        <v>73</v>
      </c>
      <c r="B35" s="47" t="s">
        <v>54</v>
      </c>
      <c r="C35" s="47" t="s">
        <v>72</v>
      </c>
      <c r="D35" s="48" t="s">
        <v>60</v>
      </c>
      <c r="E35" s="48"/>
      <c r="F35" s="49">
        <f t="shared" si="7"/>
        <v>269.3</v>
      </c>
      <c r="G35" s="49">
        <f t="shared" si="7"/>
        <v>269.3</v>
      </c>
      <c r="H35" s="49">
        <f>H36</f>
        <v>269.3</v>
      </c>
    </row>
    <row r="36" spans="1:12" ht="18" customHeight="1" x14ac:dyDescent="0.2">
      <c r="A36" s="60" t="s">
        <v>61</v>
      </c>
      <c r="B36" s="47" t="s">
        <v>54</v>
      </c>
      <c r="C36" s="47" t="s">
        <v>72</v>
      </c>
      <c r="D36" s="48" t="s">
        <v>62</v>
      </c>
      <c r="E36" s="48"/>
      <c r="F36" s="49">
        <f>F37+F39</f>
        <v>269.3</v>
      </c>
      <c r="G36" s="49">
        <f t="shared" ref="G36:H36" si="8">G37+G39</f>
        <v>269.3</v>
      </c>
      <c r="H36" s="49">
        <f t="shared" si="8"/>
        <v>269.3</v>
      </c>
    </row>
    <row r="37" spans="1:12" ht="37.5" customHeight="1" x14ac:dyDescent="0.2">
      <c r="A37" s="51" t="s">
        <v>74</v>
      </c>
      <c r="B37" s="47" t="s">
        <v>54</v>
      </c>
      <c r="C37" s="47" t="s">
        <v>72</v>
      </c>
      <c r="D37" s="52" t="s">
        <v>75</v>
      </c>
      <c r="E37" s="52"/>
      <c r="F37" s="49">
        <f>F38</f>
        <v>232.5</v>
      </c>
      <c r="G37" s="49">
        <v>232.5</v>
      </c>
      <c r="H37" s="49">
        <v>232.5</v>
      </c>
    </row>
    <row r="38" spans="1:12" ht="17.25" customHeight="1" x14ac:dyDescent="0.2">
      <c r="A38" s="51" t="s">
        <v>76</v>
      </c>
      <c r="B38" s="47" t="s">
        <v>54</v>
      </c>
      <c r="C38" s="47" t="s">
        <v>72</v>
      </c>
      <c r="D38" s="52" t="s">
        <v>75</v>
      </c>
      <c r="E38" s="52">
        <v>500</v>
      </c>
      <c r="F38" s="49">
        <v>232.5</v>
      </c>
      <c r="G38" s="49">
        <v>36.799999999999997</v>
      </c>
      <c r="H38" s="49">
        <v>36.799999999999997</v>
      </c>
    </row>
    <row r="39" spans="1:12" ht="43.5" customHeight="1" x14ac:dyDescent="0.2">
      <c r="A39" s="53" t="s">
        <v>77</v>
      </c>
      <c r="B39" s="62" t="s">
        <v>54</v>
      </c>
      <c r="C39" s="62" t="s">
        <v>72</v>
      </c>
      <c r="D39" s="63" t="s">
        <v>78</v>
      </c>
      <c r="E39" s="64"/>
      <c r="F39" s="49">
        <f>F40</f>
        <v>36.799999999999997</v>
      </c>
      <c r="G39" s="49">
        <f t="shared" ref="G39:H39" si="9">G40</f>
        <v>36.799999999999997</v>
      </c>
      <c r="H39" s="49">
        <f t="shared" si="9"/>
        <v>36.799999999999997</v>
      </c>
    </row>
    <row r="40" spans="1:12" ht="18" customHeight="1" x14ac:dyDescent="0.2">
      <c r="A40" s="51" t="s">
        <v>76</v>
      </c>
      <c r="B40" s="62" t="s">
        <v>54</v>
      </c>
      <c r="C40" s="62" t="s">
        <v>72</v>
      </c>
      <c r="D40" s="63" t="s">
        <v>78</v>
      </c>
      <c r="E40" s="65" t="s">
        <v>79</v>
      </c>
      <c r="F40" s="49">
        <v>36.799999999999997</v>
      </c>
      <c r="G40" s="49">
        <v>36.799999999999997</v>
      </c>
      <c r="H40" s="49">
        <v>36.799999999999997</v>
      </c>
    </row>
    <row r="41" spans="1:12" ht="24.75" customHeight="1" x14ac:dyDescent="0.2">
      <c r="A41" s="66" t="s">
        <v>33</v>
      </c>
      <c r="B41" s="62" t="s">
        <v>54</v>
      </c>
      <c r="C41" s="62" t="s">
        <v>80</v>
      </c>
      <c r="D41" s="58" t="s">
        <v>81</v>
      </c>
      <c r="E41" s="65"/>
      <c r="F41" s="45">
        <f>F42</f>
        <v>0</v>
      </c>
      <c r="G41" s="45">
        <f t="shared" ref="G41:H41" si="10">G42</f>
        <v>0</v>
      </c>
      <c r="H41" s="45">
        <f t="shared" si="10"/>
        <v>0</v>
      </c>
    </row>
    <row r="42" spans="1:12" ht="26.25" customHeight="1" x14ac:dyDescent="0.2">
      <c r="A42" s="67" t="s">
        <v>82</v>
      </c>
      <c r="B42" s="62" t="s">
        <v>54</v>
      </c>
      <c r="C42" s="62" t="s">
        <v>80</v>
      </c>
      <c r="D42" s="68" t="s">
        <v>83</v>
      </c>
      <c r="E42" s="65" t="s">
        <v>84</v>
      </c>
      <c r="F42" s="49"/>
      <c r="G42" s="49">
        <v>0</v>
      </c>
      <c r="H42" s="49">
        <v>0</v>
      </c>
    </row>
    <row r="43" spans="1:12" ht="23.25" customHeight="1" x14ac:dyDescent="0.2">
      <c r="A43" s="46" t="s">
        <v>61</v>
      </c>
      <c r="B43" s="47" t="s">
        <v>54</v>
      </c>
      <c r="C43" s="47" t="s">
        <v>85</v>
      </c>
      <c r="D43" s="58" t="s">
        <v>81</v>
      </c>
      <c r="E43" s="52"/>
      <c r="F43" s="45">
        <f>F44</f>
        <v>10</v>
      </c>
      <c r="G43" s="45">
        <f t="shared" ref="G43:H43" si="11">G44</f>
        <v>5</v>
      </c>
      <c r="H43" s="45">
        <f t="shared" si="11"/>
        <v>5</v>
      </c>
    </row>
    <row r="44" spans="1:12" ht="25.5" customHeight="1" x14ac:dyDescent="0.2">
      <c r="A44" s="53" t="s">
        <v>86</v>
      </c>
      <c r="B44" s="47"/>
      <c r="C44" s="47"/>
      <c r="D44" s="52" t="s">
        <v>87</v>
      </c>
      <c r="E44" s="52"/>
      <c r="F44" s="49">
        <f>F45</f>
        <v>10</v>
      </c>
      <c r="G44" s="49">
        <f t="shared" ref="G44:L44" si="12">G45</f>
        <v>5</v>
      </c>
      <c r="H44" s="49">
        <f t="shared" si="12"/>
        <v>5</v>
      </c>
      <c r="I44" s="25">
        <f t="shared" si="12"/>
        <v>0</v>
      </c>
      <c r="J44" s="25">
        <f t="shared" si="12"/>
        <v>0</v>
      </c>
      <c r="K44" s="25">
        <f t="shared" si="12"/>
        <v>0</v>
      </c>
      <c r="L44" s="25">
        <f t="shared" si="12"/>
        <v>0</v>
      </c>
    </row>
    <row r="45" spans="1:12" ht="25.5" customHeight="1" x14ac:dyDescent="0.2">
      <c r="A45" s="53" t="s">
        <v>86</v>
      </c>
      <c r="B45" s="47" t="s">
        <v>54</v>
      </c>
      <c r="C45" s="47" t="s">
        <v>85</v>
      </c>
      <c r="D45" s="52" t="s">
        <v>87</v>
      </c>
      <c r="E45" s="52"/>
      <c r="F45" s="49">
        <v>10</v>
      </c>
      <c r="G45" s="49">
        <v>5</v>
      </c>
      <c r="H45" s="49">
        <v>5</v>
      </c>
    </row>
    <row r="46" spans="1:12" s="3" customFormat="1" ht="18.75" customHeight="1" x14ac:dyDescent="0.25">
      <c r="A46" s="69" t="s">
        <v>34</v>
      </c>
      <c r="B46" s="43" t="s">
        <v>54</v>
      </c>
      <c r="C46" s="43" t="s">
        <v>88</v>
      </c>
      <c r="D46" s="52"/>
      <c r="E46" s="52"/>
      <c r="F46" s="45">
        <f>F47+F52</f>
        <v>96.1</v>
      </c>
      <c r="G46" s="45">
        <f t="shared" ref="G46:H46" si="13">G47+G52</f>
        <v>23.5</v>
      </c>
      <c r="H46" s="45">
        <f t="shared" si="13"/>
        <v>23.5</v>
      </c>
    </row>
    <row r="47" spans="1:12" s="3" customFormat="1" ht="32.25" customHeight="1" x14ac:dyDescent="0.25">
      <c r="A47" s="70" t="s">
        <v>59</v>
      </c>
      <c r="B47" s="43" t="s">
        <v>54</v>
      </c>
      <c r="C47" s="43" t="s">
        <v>88</v>
      </c>
      <c r="D47" s="71" t="s">
        <v>60</v>
      </c>
      <c r="E47" s="52"/>
      <c r="F47" s="45">
        <f>F48</f>
        <v>3.5</v>
      </c>
      <c r="G47" s="45">
        <f t="shared" ref="G47:H47" si="14">G48</f>
        <v>3.5</v>
      </c>
      <c r="H47" s="45">
        <f t="shared" si="14"/>
        <v>3.5</v>
      </c>
    </row>
    <row r="48" spans="1:12" s="3" customFormat="1" ht="29.25" customHeight="1" x14ac:dyDescent="0.25">
      <c r="A48" s="72" t="s">
        <v>73</v>
      </c>
      <c r="B48" s="43" t="s">
        <v>54</v>
      </c>
      <c r="C48" s="43" t="s">
        <v>88</v>
      </c>
      <c r="D48" s="71" t="s">
        <v>60</v>
      </c>
      <c r="E48" s="52"/>
      <c r="F48" s="45">
        <f>F49</f>
        <v>3.5</v>
      </c>
      <c r="G48" s="45">
        <f t="shared" ref="G48:H48" si="15">G49</f>
        <v>3.5</v>
      </c>
      <c r="H48" s="45">
        <f t="shared" si="15"/>
        <v>3.5</v>
      </c>
    </row>
    <row r="49" spans="1:18" s="3" customFormat="1" ht="18.75" customHeight="1" x14ac:dyDescent="0.25">
      <c r="A49" s="70" t="s">
        <v>61</v>
      </c>
      <c r="B49" s="43" t="s">
        <v>54</v>
      </c>
      <c r="C49" s="43" t="s">
        <v>88</v>
      </c>
      <c r="D49" s="71" t="s">
        <v>62</v>
      </c>
      <c r="E49" s="52"/>
      <c r="F49" s="45">
        <f>F50</f>
        <v>3.5</v>
      </c>
      <c r="G49" s="45">
        <f t="shared" ref="G49:H49" si="16">G50</f>
        <v>3.5</v>
      </c>
      <c r="H49" s="45">
        <f t="shared" si="16"/>
        <v>3.5</v>
      </c>
    </row>
    <row r="50" spans="1:18" s="3" customFormat="1" ht="78.75" customHeight="1" x14ac:dyDescent="0.25">
      <c r="A50" s="73" t="s">
        <v>89</v>
      </c>
      <c r="B50" s="43" t="s">
        <v>54</v>
      </c>
      <c r="C50" s="43" t="s">
        <v>88</v>
      </c>
      <c r="D50" s="71" t="s">
        <v>90</v>
      </c>
      <c r="E50" s="52"/>
      <c r="F50" s="45">
        <f>F51</f>
        <v>3.5</v>
      </c>
      <c r="G50" s="45">
        <f t="shared" ref="G50:H50" si="17">G51</f>
        <v>3.5</v>
      </c>
      <c r="H50" s="45">
        <f t="shared" si="17"/>
        <v>3.5</v>
      </c>
    </row>
    <row r="51" spans="1:18" s="3" customFormat="1" ht="40.5" customHeight="1" x14ac:dyDescent="0.25">
      <c r="A51" s="74" t="s">
        <v>91</v>
      </c>
      <c r="B51" s="43" t="s">
        <v>54</v>
      </c>
      <c r="C51" s="43" t="s">
        <v>88</v>
      </c>
      <c r="D51" s="71" t="s">
        <v>90</v>
      </c>
      <c r="E51" s="52">
        <v>200</v>
      </c>
      <c r="F51" s="45">
        <v>3.5</v>
      </c>
      <c r="G51" s="45">
        <v>3.5</v>
      </c>
      <c r="H51" s="45">
        <v>3.5</v>
      </c>
    </row>
    <row r="52" spans="1:18" s="4" customFormat="1" ht="36" customHeight="1" x14ac:dyDescent="0.2">
      <c r="A52" s="75" t="s">
        <v>92</v>
      </c>
      <c r="B52" s="43" t="s">
        <v>54</v>
      </c>
      <c r="C52" s="43" t="s">
        <v>88</v>
      </c>
      <c r="D52" s="44" t="s">
        <v>93</v>
      </c>
      <c r="E52" s="44"/>
      <c r="F52" s="76">
        <f t="shared" ref="F52:H54" si="18">F53</f>
        <v>92.6</v>
      </c>
      <c r="G52" s="76">
        <f t="shared" si="18"/>
        <v>20</v>
      </c>
      <c r="H52" s="76">
        <f t="shared" si="18"/>
        <v>20</v>
      </c>
    </row>
    <row r="53" spans="1:18" s="4" customFormat="1" ht="16.5" customHeight="1" x14ac:dyDescent="0.2">
      <c r="A53" s="77" t="s">
        <v>61</v>
      </c>
      <c r="B53" s="47" t="s">
        <v>54</v>
      </c>
      <c r="C53" s="47" t="s">
        <v>88</v>
      </c>
      <c r="D53" s="52" t="s">
        <v>81</v>
      </c>
      <c r="E53" s="52"/>
      <c r="F53" s="78">
        <f>F54</f>
        <v>92.6</v>
      </c>
      <c r="G53" s="78">
        <f t="shared" si="18"/>
        <v>20</v>
      </c>
      <c r="H53" s="78">
        <f t="shared" si="18"/>
        <v>20</v>
      </c>
    </row>
    <row r="54" spans="1:18" s="4" customFormat="1" x14ac:dyDescent="0.2">
      <c r="A54" s="77" t="s">
        <v>61</v>
      </c>
      <c r="B54" s="47" t="s">
        <v>54</v>
      </c>
      <c r="C54" s="47" t="s">
        <v>88</v>
      </c>
      <c r="D54" s="52" t="s">
        <v>94</v>
      </c>
      <c r="E54" s="52"/>
      <c r="F54" s="78">
        <f>F55</f>
        <v>92.6</v>
      </c>
      <c r="G54" s="78">
        <f t="shared" si="18"/>
        <v>20</v>
      </c>
      <c r="H54" s="78">
        <f t="shared" si="18"/>
        <v>20</v>
      </c>
      <c r="I54" s="4">
        <v>22</v>
      </c>
    </row>
    <row r="55" spans="1:18" s="4" customFormat="1" ht="51.75" customHeight="1" x14ac:dyDescent="0.2">
      <c r="A55" s="51" t="s">
        <v>95</v>
      </c>
      <c r="B55" s="47" t="s">
        <v>54</v>
      </c>
      <c r="C55" s="47" t="s">
        <v>88</v>
      </c>
      <c r="D55" s="52" t="s">
        <v>96</v>
      </c>
      <c r="E55" s="52"/>
      <c r="F55" s="78">
        <f>F56</f>
        <v>92.6</v>
      </c>
      <c r="G55" s="78">
        <f t="shared" ref="G55:H55" si="19">G56</f>
        <v>20</v>
      </c>
      <c r="H55" s="78">
        <f t="shared" si="19"/>
        <v>20</v>
      </c>
    </row>
    <row r="56" spans="1:18" s="4" customFormat="1" ht="25.5" x14ac:dyDescent="0.2">
      <c r="A56" s="53" t="s">
        <v>65</v>
      </c>
      <c r="B56" s="47" t="s">
        <v>54</v>
      </c>
      <c r="C56" s="47" t="s">
        <v>88</v>
      </c>
      <c r="D56" s="52" t="s">
        <v>96</v>
      </c>
      <c r="E56" s="52">
        <v>200</v>
      </c>
      <c r="F56" s="52">
        <v>92.6</v>
      </c>
      <c r="G56" s="52">
        <v>20</v>
      </c>
      <c r="H56" s="78">
        <v>20</v>
      </c>
    </row>
    <row r="57" spans="1:18" ht="21.75" customHeight="1" x14ac:dyDescent="0.2">
      <c r="A57" s="79" t="s">
        <v>97</v>
      </c>
      <c r="B57" s="80" t="s">
        <v>98</v>
      </c>
      <c r="C57" s="80" t="s">
        <v>55</v>
      </c>
      <c r="D57" s="81"/>
      <c r="E57" s="81"/>
      <c r="F57" s="82">
        <f>F58</f>
        <v>0</v>
      </c>
      <c r="G57" s="82">
        <f t="shared" ref="G57:H57" si="20">G58</f>
        <v>0</v>
      </c>
      <c r="H57" s="82">
        <f t="shared" si="20"/>
        <v>0</v>
      </c>
      <c r="M57" s="16"/>
      <c r="N57" s="17"/>
      <c r="O57" s="17"/>
      <c r="P57" s="17"/>
      <c r="Q57" s="17"/>
      <c r="R57" s="17"/>
    </row>
    <row r="58" spans="1:18" s="6" customFormat="1" ht="24" customHeight="1" x14ac:dyDescent="0.2">
      <c r="A58" s="83" t="s">
        <v>35</v>
      </c>
      <c r="B58" s="43" t="s">
        <v>98</v>
      </c>
      <c r="C58" s="43" t="s">
        <v>56</v>
      </c>
      <c r="D58" s="44"/>
      <c r="E58" s="44"/>
      <c r="F58" s="45">
        <f>F59</f>
        <v>0</v>
      </c>
      <c r="G58" s="45">
        <f t="shared" ref="G58:H58" si="21">G59</f>
        <v>0</v>
      </c>
      <c r="H58" s="45">
        <f t="shared" si="21"/>
        <v>0</v>
      </c>
    </row>
    <row r="59" spans="1:18" ht="35.25" customHeight="1" x14ac:dyDescent="0.2">
      <c r="A59" s="75" t="s">
        <v>92</v>
      </c>
      <c r="B59" s="43" t="s">
        <v>98</v>
      </c>
      <c r="C59" s="43" t="s">
        <v>56</v>
      </c>
      <c r="D59" s="44" t="s">
        <v>93</v>
      </c>
      <c r="E59" s="44"/>
      <c r="F59" s="45">
        <f t="shared" ref="F59:H62" si="22">F60</f>
        <v>0</v>
      </c>
      <c r="G59" s="45">
        <f t="shared" si="22"/>
        <v>0</v>
      </c>
      <c r="H59" s="45">
        <f t="shared" si="22"/>
        <v>0</v>
      </c>
    </row>
    <row r="60" spans="1:18" ht="18" customHeight="1" x14ac:dyDescent="0.2">
      <c r="A60" s="77" t="s">
        <v>61</v>
      </c>
      <c r="B60" s="47" t="s">
        <v>98</v>
      </c>
      <c r="C60" s="47" t="s">
        <v>56</v>
      </c>
      <c r="D60" s="52" t="s">
        <v>81</v>
      </c>
      <c r="E60" s="52"/>
      <c r="F60" s="49">
        <f t="shared" si="22"/>
        <v>0</v>
      </c>
      <c r="G60" s="49">
        <f t="shared" si="22"/>
        <v>0</v>
      </c>
      <c r="H60" s="49">
        <f t="shared" si="22"/>
        <v>0</v>
      </c>
    </row>
    <row r="61" spans="1:18" x14ac:dyDescent="0.2">
      <c r="A61" s="77" t="s">
        <v>61</v>
      </c>
      <c r="B61" s="47" t="s">
        <v>98</v>
      </c>
      <c r="C61" s="47" t="s">
        <v>56</v>
      </c>
      <c r="D61" s="52" t="s">
        <v>94</v>
      </c>
      <c r="E61" s="52"/>
      <c r="F61" s="49">
        <f>F62</f>
        <v>0</v>
      </c>
      <c r="G61" s="49">
        <f t="shared" si="22"/>
        <v>0</v>
      </c>
      <c r="H61" s="49">
        <f t="shared" si="22"/>
        <v>0</v>
      </c>
    </row>
    <row r="62" spans="1:18" ht="25.5" x14ac:dyDescent="0.2">
      <c r="A62" s="51" t="s">
        <v>99</v>
      </c>
      <c r="B62" s="47" t="s">
        <v>98</v>
      </c>
      <c r="C62" s="47" t="s">
        <v>56</v>
      </c>
      <c r="D62" s="52" t="s">
        <v>100</v>
      </c>
      <c r="E62" s="52"/>
      <c r="F62" s="49">
        <f t="shared" si="22"/>
        <v>0</v>
      </c>
      <c r="G62" s="49">
        <f t="shared" si="22"/>
        <v>0</v>
      </c>
      <c r="H62" s="49">
        <v>0</v>
      </c>
    </row>
    <row r="63" spans="1:18" ht="62.25" customHeight="1" x14ac:dyDescent="0.2">
      <c r="A63" s="53" t="s">
        <v>71</v>
      </c>
      <c r="B63" s="47" t="s">
        <v>98</v>
      </c>
      <c r="C63" s="47" t="s">
        <v>56</v>
      </c>
      <c r="D63" s="52" t="s">
        <v>100</v>
      </c>
      <c r="E63" s="52">
        <v>100</v>
      </c>
      <c r="F63" s="49"/>
      <c r="G63" s="49"/>
      <c r="H63" s="49">
        <v>0</v>
      </c>
      <c r="M63" s="18"/>
    </row>
    <row r="64" spans="1:18" ht="31.5" customHeight="1" x14ac:dyDescent="0.2">
      <c r="A64" s="34" t="s">
        <v>101</v>
      </c>
      <c r="B64" s="80" t="s">
        <v>56</v>
      </c>
      <c r="C64" s="80" t="s">
        <v>55</v>
      </c>
      <c r="D64" s="81"/>
      <c r="E64" s="81"/>
      <c r="F64" s="82">
        <f>F65</f>
        <v>126</v>
      </c>
      <c r="G64" s="82">
        <f t="shared" ref="G64:H64" si="23">G65</f>
        <v>128</v>
      </c>
      <c r="H64" s="82">
        <f t="shared" si="23"/>
        <v>120</v>
      </c>
    </row>
    <row r="65" spans="1:12" ht="72" customHeight="1" x14ac:dyDescent="0.2">
      <c r="A65" s="56" t="s">
        <v>102</v>
      </c>
      <c r="B65" s="43" t="s">
        <v>56</v>
      </c>
      <c r="C65" s="43" t="s">
        <v>103</v>
      </c>
      <c r="D65" s="84"/>
      <c r="E65" s="84"/>
      <c r="F65" s="45">
        <f>F66</f>
        <v>126</v>
      </c>
      <c r="G65" s="45">
        <f t="shared" ref="G65:H65" si="24">G66</f>
        <v>128</v>
      </c>
      <c r="H65" s="45">
        <f t="shared" si="24"/>
        <v>120</v>
      </c>
    </row>
    <row r="66" spans="1:12" ht="22.5" customHeight="1" x14ac:dyDescent="0.2">
      <c r="A66" s="85" t="s">
        <v>104</v>
      </c>
      <c r="B66" s="47" t="s">
        <v>56</v>
      </c>
      <c r="C66" s="47" t="s">
        <v>103</v>
      </c>
      <c r="D66" s="52" t="s">
        <v>105</v>
      </c>
      <c r="E66" s="52"/>
      <c r="F66" s="49">
        <f>F67+F72+F77</f>
        <v>126</v>
      </c>
      <c r="G66" s="49">
        <f t="shared" ref="G66:H66" si="25">G67+G72+G77</f>
        <v>128</v>
      </c>
      <c r="H66" s="49">
        <f t="shared" si="25"/>
        <v>120</v>
      </c>
    </row>
    <row r="67" spans="1:12" ht="81.75" customHeight="1" x14ac:dyDescent="0.2">
      <c r="A67" s="86" t="s">
        <v>106</v>
      </c>
      <c r="B67" s="43" t="s">
        <v>56</v>
      </c>
      <c r="C67" s="43" t="s">
        <v>103</v>
      </c>
      <c r="D67" s="44" t="s">
        <v>107</v>
      </c>
      <c r="E67" s="44"/>
      <c r="F67" s="45">
        <v>19</v>
      </c>
      <c r="G67" s="45">
        <v>19</v>
      </c>
      <c r="H67" s="45">
        <v>19</v>
      </c>
    </row>
    <row r="68" spans="1:12" ht="46.5" customHeight="1" x14ac:dyDescent="0.2">
      <c r="A68" s="53" t="s">
        <v>108</v>
      </c>
      <c r="B68" s="47" t="s">
        <v>56</v>
      </c>
      <c r="C68" s="47" t="s">
        <v>103</v>
      </c>
      <c r="D68" s="52" t="s">
        <v>107</v>
      </c>
      <c r="E68" s="52"/>
      <c r="F68" s="49">
        <v>16</v>
      </c>
      <c r="G68" s="49">
        <v>16</v>
      </c>
      <c r="H68" s="49">
        <v>16</v>
      </c>
    </row>
    <row r="69" spans="1:12" ht="18.75" customHeight="1" x14ac:dyDescent="0.2">
      <c r="A69" s="53" t="s">
        <v>65</v>
      </c>
      <c r="B69" s="47" t="s">
        <v>56</v>
      </c>
      <c r="C69" s="47" t="s">
        <v>103</v>
      </c>
      <c r="D69" s="52" t="s">
        <v>107</v>
      </c>
      <c r="E69" s="52">
        <v>200</v>
      </c>
      <c r="F69" s="49">
        <v>28</v>
      </c>
      <c r="G69" s="49">
        <v>16</v>
      </c>
      <c r="H69" s="49">
        <v>16</v>
      </c>
    </row>
    <row r="70" spans="1:12" ht="36.75" customHeight="1" x14ac:dyDescent="0.2">
      <c r="A70" s="53" t="s">
        <v>109</v>
      </c>
      <c r="B70" s="47" t="s">
        <v>56</v>
      </c>
      <c r="C70" s="47" t="s">
        <v>103</v>
      </c>
      <c r="D70" s="52" t="s">
        <v>107</v>
      </c>
      <c r="E70" s="52"/>
      <c r="F70" s="49">
        <v>3</v>
      </c>
      <c r="G70" s="49">
        <v>3</v>
      </c>
      <c r="H70" s="49">
        <v>3</v>
      </c>
    </row>
    <row r="71" spans="1:12" ht="17.25" customHeight="1" x14ac:dyDescent="0.2">
      <c r="A71" s="53" t="s">
        <v>65</v>
      </c>
      <c r="B71" s="47" t="s">
        <v>56</v>
      </c>
      <c r="C71" s="47" t="s">
        <v>103</v>
      </c>
      <c r="D71" s="52" t="s">
        <v>107</v>
      </c>
      <c r="E71" s="52">
        <v>200</v>
      </c>
      <c r="F71" s="49">
        <v>3</v>
      </c>
      <c r="G71" s="49">
        <v>3</v>
      </c>
      <c r="H71" s="49">
        <v>3</v>
      </c>
    </row>
    <row r="72" spans="1:12" ht="62.25" customHeight="1" x14ac:dyDescent="0.2">
      <c r="A72" s="46" t="s">
        <v>110</v>
      </c>
      <c r="B72" s="39" t="s">
        <v>56</v>
      </c>
      <c r="C72" s="39" t="s">
        <v>103</v>
      </c>
      <c r="D72" s="44" t="s">
        <v>111</v>
      </c>
      <c r="E72" s="44"/>
      <c r="F72" s="45">
        <f>F73+F75</f>
        <v>106</v>
      </c>
      <c r="G72" s="45">
        <f>G73+G75</f>
        <v>108</v>
      </c>
      <c r="H72" s="45">
        <f t="shared" ref="H72:L72" si="26">H73+H75</f>
        <v>100</v>
      </c>
      <c r="I72" s="25">
        <f t="shared" si="26"/>
        <v>0</v>
      </c>
      <c r="J72" s="25">
        <f t="shared" si="26"/>
        <v>0</v>
      </c>
      <c r="K72" s="25">
        <f t="shared" si="26"/>
        <v>0</v>
      </c>
      <c r="L72" s="25">
        <f t="shared" si="26"/>
        <v>0</v>
      </c>
    </row>
    <row r="73" spans="1:12" ht="31.5" customHeight="1" x14ac:dyDescent="0.2">
      <c r="A73" s="87" t="s">
        <v>112</v>
      </c>
      <c r="B73" s="88" t="s">
        <v>56</v>
      </c>
      <c r="C73" s="88" t="s">
        <v>103</v>
      </c>
      <c r="D73" s="52" t="s">
        <v>113</v>
      </c>
      <c r="E73" s="52"/>
      <c r="F73" s="49">
        <f t="shared" ref="F73:H73" si="27">F74</f>
        <v>78</v>
      </c>
      <c r="G73" s="49">
        <f t="shared" si="27"/>
        <v>79</v>
      </c>
      <c r="H73" s="49">
        <f t="shared" si="27"/>
        <v>70</v>
      </c>
    </row>
    <row r="74" spans="1:12" ht="27" customHeight="1" x14ac:dyDescent="0.2">
      <c r="A74" s="53" t="s">
        <v>65</v>
      </c>
      <c r="B74" s="89" t="s">
        <v>56</v>
      </c>
      <c r="C74" s="89" t="s">
        <v>103</v>
      </c>
      <c r="D74" s="52" t="s">
        <v>113</v>
      </c>
      <c r="E74" s="52">
        <v>200</v>
      </c>
      <c r="F74" s="49">
        <v>78</v>
      </c>
      <c r="G74" s="49">
        <v>79</v>
      </c>
      <c r="H74" s="49">
        <v>70</v>
      </c>
    </row>
    <row r="75" spans="1:12" ht="24.75" customHeight="1" x14ac:dyDescent="0.2">
      <c r="A75" s="53" t="s">
        <v>114</v>
      </c>
      <c r="B75" s="89" t="s">
        <v>56</v>
      </c>
      <c r="C75" s="89" t="s">
        <v>103</v>
      </c>
      <c r="D75" s="63" t="s">
        <v>113</v>
      </c>
      <c r="E75" s="63"/>
      <c r="F75" s="90" t="str">
        <f>F76</f>
        <v>28</v>
      </c>
      <c r="G75" s="90" t="str">
        <f t="shared" ref="G75" si="28">G76</f>
        <v>29</v>
      </c>
      <c r="H75" s="90">
        <f t="shared" ref="H75" si="29">H76</f>
        <v>30</v>
      </c>
      <c r="I75" s="26">
        <f t="shared" ref="I75" si="30">I76</f>
        <v>0</v>
      </c>
      <c r="J75" s="26">
        <f t="shared" ref="J75" si="31">J76</f>
        <v>0</v>
      </c>
      <c r="K75" s="26">
        <f t="shared" ref="K75" si="32">K76</f>
        <v>0</v>
      </c>
      <c r="L75" s="26">
        <f t="shared" ref="L75" si="33">L76</f>
        <v>0</v>
      </c>
    </row>
    <row r="76" spans="1:12" ht="28.5" customHeight="1" x14ac:dyDescent="0.2">
      <c r="A76" s="53" t="s">
        <v>65</v>
      </c>
      <c r="B76" s="89" t="s">
        <v>56</v>
      </c>
      <c r="C76" s="89" t="s">
        <v>103</v>
      </c>
      <c r="D76" s="63" t="s">
        <v>113</v>
      </c>
      <c r="E76" s="63">
        <v>200</v>
      </c>
      <c r="F76" s="91" t="s">
        <v>115</v>
      </c>
      <c r="G76" s="91" t="s">
        <v>116</v>
      </c>
      <c r="H76" s="92">
        <v>30</v>
      </c>
    </row>
    <row r="77" spans="1:12" ht="54" customHeight="1" x14ac:dyDescent="0.2">
      <c r="A77" s="46" t="s">
        <v>117</v>
      </c>
      <c r="B77" s="93" t="s">
        <v>56</v>
      </c>
      <c r="C77" s="93" t="s">
        <v>103</v>
      </c>
      <c r="D77" s="84" t="s">
        <v>118</v>
      </c>
      <c r="E77" s="84"/>
      <c r="F77" s="94" t="s">
        <v>119</v>
      </c>
      <c r="G77" s="94" t="s">
        <v>119</v>
      </c>
      <c r="H77" s="45">
        <v>1</v>
      </c>
    </row>
    <row r="78" spans="1:12" ht="28.5" customHeight="1" x14ac:dyDescent="0.2">
      <c r="A78" s="53" t="s">
        <v>120</v>
      </c>
      <c r="B78" s="89" t="s">
        <v>56</v>
      </c>
      <c r="C78" s="89" t="s">
        <v>103</v>
      </c>
      <c r="D78" s="63" t="s">
        <v>118</v>
      </c>
      <c r="E78" s="63"/>
      <c r="F78" s="90" t="str">
        <f>F79</f>
        <v>1,0</v>
      </c>
      <c r="G78" s="90" t="str">
        <f t="shared" ref="G78:L78" si="34">G79</f>
        <v>1,0</v>
      </c>
      <c r="H78" s="90">
        <f t="shared" si="34"/>
        <v>1</v>
      </c>
      <c r="I78" s="26">
        <f t="shared" si="34"/>
        <v>0</v>
      </c>
      <c r="J78" s="26">
        <f t="shared" si="34"/>
        <v>0</v>
      </c>
      <c r="K78" s="26">
        <f t="shared" si="34"/>
        <v>0</v>
      </c>
      <c r="L78" s="26">
        <f t="shared" si="34"/>
        <v>0</v>
      </c>
    </row>
    <row r="79" spans="1:12" ht="28.5" customHeight="1" x14ac:dyDescent="0.2">
      <c r="A79" s="53" t="s">
        <v>65</v>
      </c>
      <c r="B79" s="89" t="s">
        <v>56</v>
      </c>
      <c r="C79" s="89" t="s">
        <v>103</v>
      </c>
      <c r="D79" s="63" t="s">
        <v>118</v>
      </c>
      <c r="E79" s="63">
        <v>200</v>
      </c>
      <c r="F79" s="91" t="s">
        <v>119</v>
      </c>
      <c r="G79" s="91" t="s">
        <v>119</v>
      </c>
      <c r="H79" s="49">
        <v>1</v>
      </c>
    </row>
    <row r="80" spans="1:12" s="7" customFormat="1" ht="15.75" x14ac:dyDescent="0.2">
      <c r="A80" s="95" t="s">
        <v>121</v>
      </c>
      <c r="B80" s="96" t="s">
        <v>66</v>
      </c>
      <c r="C80" s="96" t="s">
        <v>55</v>
      </c>
      <c r="D80" s="36"/>
      <c r="E80" s="36"/>
      <c r="F80" s="97">
        <f>F81+F91</f>
        <v>341.8</v>
      </c>
      <c r="G80" s="97">
        <f t="shared" ref="G80:H80" si="35">G81+G91</f>
        <v>1195.8</v>
      </c>
      <c r="H80" s="97">
        <f t="shared" si="35"/>
        <v>101.3</v>
      </c>
    </row>
    <row r="81" spans="1:12" s="4" customFormat="1" ht="27" customHeight="1" x14ac:dyDescent="0.2">
      <c r="A81" s="98" t="s">
        <v>122</v>
      </c>
      <c r="B81" s="99" t="s">
        <v>66</v>
      </c>
      <c r="C81" s="99" t="s">
        <v>123</v>
      </c>
      <c r="D81" s="93"/>
      <c r="E81" s="100"/>
      <c r="F81" s="41">
        <f>F82+F86</f>
        <v>337.5</v>
      </c>
      <c r="G81" s="41">
        <f t="shared" ref="G81:H81" si="36">G82+G86</f>
        <v>1195.8</v>
      </c>
      <c r="H81" s="41">
        <f t="shared" si="36"/>
        <v>101.3</v>
      </c>
    </row>
    <row r="82" spans="1:12" s="8" customFormat="1" ht="42.75" customHeight="1" x14ac:dyDescent="0.25">
      <c r="A82" s="101" t="s">
        <v>124</v>
      </c>
      <c r="B82" s="43" t="s">
        <v>66</v>
      </c>
      <c r="C82" s="43" t="s">
        <v>123</v>
      </c>
      <c r="D82" s="102" t="s">
        <v>125</v>
      </c>
      <c r="E82" s="103"/>
      <c r="F82" s="104">
        <f>F83</f>
        <v>337.5</v>
      </c>
      <c r="G82" s="104">
        <f t="shared" ref="G82:H83" si="37">G83</f>
        <v>1195.8</v>
      </c>
      <c r="H82" s="104">
        <f t="shared" si="37"/>
        <v>101.3</v>
      </c>
    </row>
    <row r="83" spans="1:12" s="3" customFormat="1" ht="27.75" customHeight="1" x14ac:dyDescent="0.25">
      <c r="A83" s="85" t="s">
        <v>104</v>
      </c>
      <c r="B83" s="47" t="s">
        <v>66</v>
      </c>
      <c r="C83" s="47" t="s">
        <v>123</v>
      </c>
      <c r="D83" s="105" t="s">
        <v>126</v>
      </c>
      <c r="E83" s="106"/>
      <c r="F83" s="107">
        <f>F84</f>
        <v>337.5</v>
      </c>
      <c r="G83" s="107">
        <f t="shared" si="37"/>
        <v>1195.8</v>
      </c>
      <c r="H83" s="107">
        <f t="shared" si="37"/>
        <v>101.3</v>
      </c>
    </row>
    <row r="84" spans="1:12" ht="28.5" customHeight="1" x14ac:dyDescent="0.2">
      <c r="A84" s="108" t="s">
        <v>127</v>
      </c>
      <c r="B84" s="47" t="s">
        <v>66</v>
      </c>
      <c r="C84" s="47" t="s">
        <v>123</v>
      </c>
      <c r="D84" s="105" t="s">
        <v>128</v>
      </c>
      <c r="E84" s="106"/>
      <c r="F84" s="107">
        <f>F85</f>
        <v>337.5</v>
      </c>
      <c r="G84" s="107">
        <f t="shared" ref="G84:L84" si="38">G85</f>
        <v>1195.8</v>
      </c>
      <c r="H84" s="107">
        <f t="shared" si="38"/>
        <v>101.3</v>
      </c>
      <c r="I84" s="27">
        <f t="shared" si="38"/>
        <v>0</v>
      </c>
      <c r="J84" s="27">
        <f t="shared" si="38"/>
        <v>0</v>
      </c>
      <c r="K84" s="27">
        <f t="shared" si="38"/>
        <v>0</v>
      </c>
      <c r="L84" s="27">
        <f t="shared" si="38"/>
        <v>0</v>
      </c>
    </row>
    <row r="85" spans="1:12" ht="28.5" customHeight="1" x14ac:dyDescent="0.2">
      <c r="A85" s="53" t="s">
        <v>65</v>
      </c>
      <c r="B85" s="47" t="s">
        <v>66</v>
      </c>
      <c r="C85" s="47" t="s">
        <v>123</v>
      </c>
      <c r="D85" s="105" t="s">
        <v>129</v>
      </c>
      <c r="E85" s="109">
        <v>200</v>
      </c>
      <c r="F85" s="107">
        <v>337.5</v>
      </c>
      <c r="G85" s="107">
        <v>1195.8</v>
      </c>
      <c r="H85" s="107">
        <v>101.3</v>
      </c>
    </row>
    <row r="86" spans="1:12" ht="100.5" customHeight="1" x14ac:dyDescent="0.2">
      <c r="A86" s="110" t="s">
        <v>130</v>
      </c>
      <c r="B86" s="47" t="s">
        <v>66</v>
      </c>
      <c r="C86" s="47" t="s">
        <v>123</v>
      </c>
      <c r="D86" s="102" t="s">
        <v>131</v>
      </c>
      <c r="E86" s="111"/>
      <c r="F86" s="104">
        <f>F87</f>
        <v>0</v>
      </c>
      <c r="G86" s="107">
        <v>0</v>
      </c>
      <c r="H86" s="107">
        <v>0</v>
      </c>
    </row>
    <row r="87" spans="1:12" ht="28.5" customHeight="1" x14ac:dyDescent="0.2">
      <c r="A87" s="85" t="s">
        <v>104</v>
      </c>
      <c r="B87" s="47" t="s">
        <v>66</v>
      </c>
      <c r="C87" s="47" t="s">
        <v>123</v>
      </c>
      <c r="D87" s="105" t="s">
        <v>132</v>
      </c>
      <c r="E87" s="111"/>
      <c r="F87" s="107">
        <f>F88</f>
        <v>0</v>
      </c>
      <c r="G87" s="107">
        <v>0</v>
      </c>
      <c r="H87" s="107">
        <v>0</v>
      </c>
    </row>
    <row r="88" spans="1:12" ht="146.25" customHeight="1" x14ac:dyDescent="0.2">
      <c r="A88" s="53" t="s">
        <v>133</v>
      </c>
      <c r="B88" s="47" t="s">
        <v>66</v>
      </c>
      <c r="C88" s="47" t="s">
        <v>123</v>
      </c>
      <c r="D88" s="105" t="s">
        <v>134</v>
      </c>
      <c r="E88" s="111"/>
      <c r="F88" s="107">
        <f>F89</f>
        <v>0</v>
      </c>
      <c r="G88" s="107">
        <v>0</v>
      </c>
      <c r="H88" s="107">
        <v>0</v>
      </c>
    </row>
    <row r="89" spans="1:12" ht="81" customHeight="1" x14ac:dyDescent="0.2">
      <c r="A89" s="53" t="s">
        <v>135</v>
      </c>
      <c r="B89" s="47" t="s">
        <v>66</v>
      </c>
      <c r="C89" s="47" t="s">
        <v>123</v>
      </c>
      <c r="D89" s="112" t="s">
        <v>136</v>
      </c>
      <c r="E89" s="111"/>
      <c r="F89" s="107">
        <f>F90</f>
        <v>0</v>
      </c>
      <c r="G89" s="107"/>
      <c r="H89" s="107"/>
    </row>
    <row r="90" spans="1:12" ht="28.5" customHeight="1" x14ac:dyDescent="0.2">
      <c r="A90" s="113" t="s">
        <v>65</v>
      </c>
      <c r="B90" s="47" t="s">
        <v>66</v>
      </c>
      <c r="C90" s="47" t="s">
        <v>123</v>
      </c>
      <c r="D90" s="112" t="s">
        <v>136</v>
      </c>
      <c r="E90" s="111">
        <v>200</v>
      </c>
      <c r="F90" s="107"/>
      <c r="G90" s="107"/>
      <c r="H90" s="107"/>
    </row>
    <row r="91" spans="1:12" ht="27" customHeight="1" x14ac:dyDescent="0.2">
      <c r="A91" s="56" t="s">
        <v>36</v>
      </c>
      <c r="B91" s="43" t="s">
        <v>66</v>
      </c>
      <c r="C91" s="43" t="s">
        <v>137</v>
      </c>
      <c r="D91" s="57"/>
      <c r="E91" s="57"/>
      <c r="F91" s="41">
        <f>F92</f>
        <v>4.3</v>
      </c>
      <c r="G91" s="41">
        <f t="shared" ref="G91:L95" si="39">G92</f>
        <v>0</v>
      </c>
      <c r="H91" s="41">
        <f t="shared" si="39"/>
        <v>0</v>
      </c>
      <c r="I91" s="24">
        <f t="shared" si="39"/>
        <v>0</v>
      </c>
      <c r="J91" s="24">
        <f t="shared" si="39"/>
        <v>0</v>
      </c>
      <c r="K91" s="24">
        <f t="shared" si="39"/>
        <v>0</v>
      </c>
      <c r="L91" s="24">
        <f t="shared" si="39"/>
        <v>0</v>
      </c>
    </row>
    <row r="92" spans="1:12" ht="63" customHeight="1" x14ac:dyDescent="0.2">
      <c r="A92" s="114" t="s">
        <v>138</v>
      </c>
      <c r="B92" s="43" t="s">
        <v>66</v>
      </c>
      <c r="C92" s="43" t="s">
        <v>137</v>
      </c>
      <c r="D92" s="58" t="s">
        <v>139</v>
      </c>
      <c r="E92" s="58"/>
      <c r="F92" s="45">
        <f>F93</f>
        <v>4.3</v>
      </c>
      <c r="G92" s="45">
        <f t="shared" si="39"/>
        <v>0</v>
      </c>
      <c r="H92" s="45">
        <f t="shared" si="39"/>
        <v>0</v>
      </c>
    </row>
    <row r="93" spans="1:12" ht="15" x14ac:dyDescent="0.2">
      <c r="A93" s="85" t="s">
        <v>104</v>
      </c>
      <c r="B93" s="47" t="s">
        <v>66</v>
      </c>
      <c r="C93" s="47" t="s">
        <v>137</v>
      </c>
      <c r="D93" s="48" t="s">
        <v>140</v>
      </c>
      <c r="E93" s="48"/>
      <c r="F93" s="49">
        <f>F94</f>
        <v>4.3</v>
      </c>
      <c r="G93" s="49">
        <f t="shared" si="39"/>
        <v>0</v>
      </c>
      <c r="H93" s="49">
        <f t="shared" si="39"/>
        <v>0</v>
      </c>
    </row>
    <row r="94" spans="1:12" ht="67.5" customHeight="1" x14ac:dyDescent="0.2">
      <c r="A94" s="115" t="s">
        <v>141</v>
      </c>
      <c r="B94" s="47" t="s">
        <v>66</v>
      </c>
      <c r="C94" s="47" t="s">
        <v>137</v>
      </c>
      <c r="D94" s="48" t="s">
        <v>142</v>
      </c>
      <c r="E94" s="48"/>
      <c r="F94" s="49">
        <f>F95</f>
        <v>4.3</v>
      </c>
      <c r="G94" s="49">
        <f t="shared" si="39"/>
        <v>0</v>
      </c>
      <c r="H94" s="49">
        <f t="shared" si="39"/>
        <v>0</v>
      </c>
    </row>
    <row r="95" spans="1:12" ht="39.75" customHeight="1" x14ac:dyDescent="0.2">
      <c r="A95" s="116" t="s">
        <v>143</v>
      </c>
      <c r="B95" s="47" t="s">
        <v>66</v>
      </c>
      <c r="C95" s="47" t="s">
        <v>137</v>
      </c>
      <c r="D95" s="48" t="s">
        <v>144</v>
      </c>
      <c r="E95" s="48"/>
      <c r="F95" s="49">
        <f>F96</f>
        <v>4.3</v>
      </c>
      <c r="G95" s="49">
        <f t="shared" si="39"/>
        <v>0</v>
      </c>
      <c r="H95" s="49">
        <f t="shared" si="39"/>
        <v>0</v>
      </c>
    </row>
    <row r="96" spans="1:12" ht="25.5" x14ac:dyDescent="0.2">
      <c r="A96" s="53" t="s">
        <v>65</v>
      </c>
      <c r="B96" s="47" t="s">
        <v>66</v>
      </c>
      <c r="C96" s="47" t="s">
        <v>137</v>
      </c>
      <c r="D96" s="48" t="s">
        <v>144</v>
      </c>
      <c r="E96" s="109">
        <v>200</v>
      </c>
      <c r="F96" s="49">
        <v>4.3</v>
      </c>
      <c r="G96" s="49"/>
      <c r="H96" s="49"/>
    </row>
    <row r="97" spans="1:13" s="9" customFormat="1" ht="15.75" x14ac:dyDescent="0.25">
      <c r="A97" s="117" t="s">
        <v>145</v>
      </c>
      <c r="B97" s="35" t="s">
        <v>146</v>
      </c>
      <c r="C97" s="35" t="s">
        <v>55</v>
      </c>
      <c r="D97" s="36"/>
      <c r="E97" s="36"/>
      <c r="F97" s="97">
        <f>F98+F119+F130</f>
        <v>2052.1</v>
      </c>
      <c r="G97" s="97">
        <f>G98+G113+G130</f>
        <v>1808.9</v>
      </c>
      <c r="H97" s="97">
        <f>H98+H113+H130</f>
        <v>1081.8</v>
      </c>
    </row>
    <row r="98" spans="1:13" s="6" customFormat="1" ht="14.25" x14ac:dyDescent="0.2">
      <c r="A98" s="118" t="s">
        <v>37</v>
      </c>
      <c r="B98" s="43" t="s">
        <v>146</v>
      </c>
      <c r="C98" s="43" t="s">
        <v>54</v>
      </c>
      <c r="D98" s="57"/>
      <c r="E98" s="57"/>
      <c r="F98" s="41">
        <f>F99</f>
        <v>992.7</v>
      </c>
      <c r="G98" s="41">
        <f t="shared" ref="G98:H99" si="40">G99</f>
        <v>501.7</v>
      </c>
      <c r="H98" s="41">
        <f t="shared" si="40"/>
        <v>501.7</v>
      </c>
    </row>
    <row r="99" spans="1:13" s="7" customFormat="1" ht="25.5" x14ac:dyDescent="0.2">
      <c r="A99" s="42" t="s">
        <v>147</v>
      </c>
      <c r="B99" s="43" t="s">
        <v>146</v>
      </c>
      <c r="C99" s="43" t="s">
        <v>54</v>
      </c>
      <c r="D99" s="58" t="s">
        <v>93</v>
      </c>
      <c r="E99" s="58"/>
      <c r="F99" s="45">
        <f>F100</f>
        <v>992.7</v>
      </c>
      <c r="G99" s="45">
        <f t="shared" si="40"/>
        <v>501.7</v>
      </c>
      <c r="H99" s="45">
        <f t="shared" si="40"/>
        <v>501.7</v>
      </c>
    </row>
    <row r="100" spans="1:13" s="4" customFormat="1" ht="17.25" customHeight="1" x14ac:dyDescent="0.2">
      <c r="A100" s="46" t="s">
        <v>61</v>
      </c>
      <c r="B100" s="47" t="s">
        <v>146</v>
      </c>
      <c r="C100" s="88" t="s">
        <v>54</v>
      </c>
      <c r="D100" s="63" t="s">
        <v>94</v>
      </c>
      <c r="E100" s="48"/>
      <c r="F100" s="49">
        <f>F101+F103+F111</f>
        <v>992.7</v>
      </c>
      <c r="G100" s="49">
        <f t="shared" ref="G100:H100" si="41">G101+G103+G111</f>
        <v>501.7</v>
      </c>
      <c r="H100" s="49">
        <f t="shared" si="41"/>
        <v>501.7</v>
      </c>
    </row>
    <row r="101" spans="1:13" s="4" customFormat="1" ht="25.5" customHeight="1" x14ac:dyDescent="0.2">
      <c r="A101" s="46" t="s">
        <v>148</v>
      </c>
      <c r="B101" s="47" t="s">
        <v>146</v>
      </c>
      <c r="C101" s="88" t="s">
        <v>54</v>
      </c>
      <c r="D101" s="63">
        <v>6890100030</v>
      </c>
      <c r="E101" s="48"/>
      <c r="F101" s="49">
        <f>F102</f>
        <v>11.5</v>
      </c>
      <c r="G101" s="49">
        <f t="shared" ref="G101:H101" si="42">G102</f>
        <v>11</v>
      </c>
      <c r="H101" s="49">
        <f t="shared" si="42"/>
        <v>10.5</v>
      </c>
    </row>
    <row r="102" spans="1:13" s="4" customFormat="1" ht="17.25" customHeight="1" x14ac:dyDescent="0.2">
      <c r="A102" s="53" t="s">
        <v>65</v>
      </c>
      <c r="B102" s="47" t="s">
        <v>146</v>
      </c>
      <c r="C102" s="88" t="s">
        <v>54</v>
      </c>
      <c r="D102" s="63">
        <v>6890100030</v>
      </c>
      <c r="E102" s="48" t="s">
        <v>149</v>
      </c>
      <c r="F102" s="49">
        <v>11.5</v>
      </c>
      <c r="G102" s="49">
        <v>11</v>
      </c>
      <c r="H102" s="49">
        <v>10.5</v>
      </c>
    </row>
    <row r="103" spans="1:13" ht="51" customHeight="1" x14ac:dyDescent="0.2">
      <c r="A103" s="77" t="s">
        <v>150</v>
      </c>
      <c r="B103" s="112" t="s">
        <v>146</v>
      </c>
      <c r="C103" s="47" t="s">
        <v>54</v>
      </c>
      <c r="D103" s="48" t="s">
        <v>151</v>
      </c>
      <c r="E103" s="119"/>
      <c r="F103" s="120">
        <f>F104</f>
        <v>897.1</v>
      </c>
      <c r="G103" s="120">
        <f>G104</f>
        <v>462.7</v>
      </c>
      <c r="H103" s="120">
        <f>H104</f>
        <v>463.2</v>
      </c>
      <c r="M103" s="19"/>
    </row>
    <row r="104" spans="1:13" ht="25.5" customHeight="1" x14ac:dyDescent="0.2">
      <c r="A104" s="53" t="s">
        <v>65</v>
      </c>
      <c r="B104" s="47" t="s">
        <v>146</v>
      </c>
      <c r="C104" s="47" t="s">
        <v>54</v>
      </c>
      <c r="D104" s="48" t="s">
        <v>151</v>
      </c>
      <c r="E104" s="109">
        <v>200</v>
      </c>
      <c r="F104" s="120">
        <v>897.1</v>
      </c>
      <c r="G104" s="120">
        <v>462.7</v>
      </c>
      <c r="H104" s="120">
        <v>463.2</v>
      </c>
      <c r="M104" s="19"/>
    </row>
    <row r="105" spans="1:13" ht="40.5" hidden="1" customHeight="1" x14ac:dyDescent="0.2">
      <c r="A105" s="77" t="s">
        <v>152</v>
      </c>
      <c r="B105" s="112" t="s">
        <v>146</v>
      </c>
      <c r="C105" s="47" t="s">
        <v>54</v>
      </c>
      <c r="D105" s="48" t="s">
        <v>153</v>
      </c>
      <c r="E105" s="119"/>
      <c r="F105" s="121"/>
      <c r="G105" s="121"/>
      <c r="H105" s="122">
        <f>H106</f>
        <v>0</v>
      </c>
      <c r="M105" s="19"/>
    </row>
    <row r="106" spans="1:13" ht="25.5" hidden="1" customHeight="1" x14ac:dyDescent="0.2">
      <c r="A106" s="53" t="s">
        <v>65</v>
      </c>
      <c r="B106" s="47" t="s">
        <v>146</v>
      </c>
      <c r="C106" s="47" t="s">
        <v>54</v>
      </c>
      <c r="D106" s="48" t="s">
        <v>153</v>
      </c>
      <c r="E106" s="109">
        <v>200</v>
      </c>
      <c r="F106" s="123"/>
      <c r="G106" s="123"/>
      <c r="H106" s="124">
        <v>0</v>
      </c>
      <c r="M106" s="19"/>
    </row>
    <row r="107" spans="1:13" ht="25.5" hidden="1" customHeight="1" x14ac:dyDescent="0.2">
      <c r="A107" s="125"/>
      <c r="B107" s="47"/>
      <c r="C107" s="47"/>
      <c r="D107" s="48"/>
      <c r="E107" s="119"/>
      <c r="F107" s="121"/>
      <c r="G107" s="121"/>
      <c r="H107" s="122"/>
    </row>
    <row r="108" spans="1:13" ht="25.5" hidden="1" customHeight="1" x14ac:dyDescent="0.2">
      <c r="A108" s="125"/>
      <c r="B108" s="47"/>
      <c r="C108" s="47"/>
      <c r="D108" s="48"/>
      <c r="E108" s="119"/>
      <c r="F108" s="121"/>
      <c r="G108" s="121"/>
      <c r="H108" s="122"/>
    </row>
    <row r="109" spans="1:13" ht="25.5" hidden="1" customHeight="1" x14ac:dyDescent="0.2">
      <c r="A109" s="125"/>
      <c r="B109" s="47"/>
      <c r="C109" s="47"/>
      <c r="D109" s="48"/>
      <c r="E109" s="119"/>
      <c r="F109" s="121"/>
      <c r="G109" s="121"/>
      <c r="H109" s="122"/>
    </row>
    <row r="110" spans="1:13" ht="25.5" hidden="1" customHeight="1" x14ac:dyDescent="0.2">
      <c r="A110" s="125"/>
      <c r="B110" s="47"/>
      <c r="C110" s="47"/>
      <c r="D110" s="48"/>
      <c r="E110" s="119"/>
      <c r="F110" s="121"/>
      <c r="G110" s="121"/>
      <c r="H110" s="122"/>
    </row>
    <row r="111" spans="1:13" ht="25.5" customHeight="1" x14ac:dyDescent="0.2">
      <c r="A111" s="126" t="s">
        <v>154</v>
      </c>
      <c r="B111" s="47" t="s">
        <v>146</v>
      </c>
      <c r="C111" s="47" t="s">
        <v>54</v>
      </c>
      <c r="D111" s="48" t="s">
        <v>155</v>
      </c>
      <c r="E111" s="119"/>
      <c r="F111" s="127" t="str">
        <f>F112</f>
        <v>84,1</v>
      </c>
      <c r="G111" s="127" t="str">
        <f t="shared" ref="G111:H111" si="43">G112</f>
        <v>28</v>
      </c>
      <c r="H111" s="127">
        <f t="shared" si="43"/>
        <v>28</v>
      </c>
    </row>
    <row r="112" spans="1:13" ht="25.5" customHeight="1" x14ac:dyDescent="0.2">
      <c r="A112" s="53" t="s">
        <v>65</v>
      </c>
      <c r="B112" s="47" t="s">
        <v>146</v>
      </c>
      <c r="C112" s="47" t="s">
        <v>54</v>
      </c>
      <c r="D112" s="48" t="s">
        <v>155</v>
      </c>
      <c r="E112" s="119" t="s">
        <v>149</v>
      </c>
      <c r="F112" s="121" t="s">
        <v>156</v>
      </c>
      <c r="G112" s="121" t="s">
        <v>115</v>
      </c>
      <c r="H112" s="120">
        <v>28</v>
      </c>
    </row>
    <row r="113" spans="1:12" s="6" customFormat="1" ht="21" customHeight="1" x14ac:dyDescent="0.2">
      <c r="A113" s="118" t="s">
        <v>38</v>
      </c>
      <c r="B113" s="93" t="s">
        <v>146</v>
      </c>
      <c r="C113" s="93" t="s">
        <v>98</v>
      </c>
      <c r="D113" s="57"/>
      <c r="E113" s="57"/>
      <c r="F113" s="41">
        <f>F114+F119</f>
        <v>27.6</v>
      </c>
      <c r="G113" s="41">
        <f t="shared" ref="G113:H113" si="44">G114+G119</f>
        <v>748.3</v>
      </c>
      <c r="H113" s="41">
        <f t="shared" si="44"/>
        <v>21.2</v>
      </c>
    </row>
    <row r="114" spans="1:12" s="2" customFormat="1" ht="27" customHeight="1" x14ac:dyDescent="0.2">
      <c r="A114" s="114" t="s">
        <v>157</v>
      </c>
      <c r="B114" s="43" t="s">
        <v>146</v>
      </c>
      <c r="C114" s="43" t="s">
        <v>98</v>
      </c>
      <c r="D114" s="58" t="s">
        <v>158</v>
      </c>
      <c r="E114" s="58"/>
      <c r="F114" s="45">
        <f t="shared" ref="F114:G117" si="45">F115</f>
        <v>0</v>
      </c>
      <c r="G114" s="45">
        <f t="shared" si="45"/>
        <v>0</v>
      </c>
      <c r="H114" s="45">
        <f>H115</f>
        <v>0</v>
      </c>
      <c r="K114" s="2">
        <v>64</v>
      </c>
    </row>
    <row r="115" spans="1:12" s="10" customFormat="1" ht="26.25" customHeight="1" x14ac:dyDescent="0.2">
      <c r="A115" s="85" t="s">
        <v>104</v>
      </c>
      <c r="B115" s="47" t="s">
        <v>146</v>
      </c>
      <c r="C115" s="47" t="s">
        <v>98</v>
      </c>
      <c r="D115" s="48" t="s">
        <v>159</v>
      </c>
      <c r="E115" s="48"/>
      <c r="F115" s="49">
        <f t="shared" si="45"/>
        <v>0</v>
      </c>
      <c r="G115" s="49">
        <f t="shared" si="45"/>
        <v>0</v>
      </c>
      <c r="H115" s="49">
        <f>H116</f>
        <v>0</v>
      </c>
    </row>
    <row r="116" spans="1:12" s="10" customFormat="1" ht="37.5" customHeight="1" x14ac:dyDescent="0.2">
      <c r="A116" s="115" t="s">
        <v>160</v>
      </c>
      <c r="B116" s="47" t="s">
        <v>146</v>
      </c>
      <c r="C116" s="47" t="s">
        <v>98</v>
      </c>
      <c r="D116" s="48" t="s">
        <v>161</v>
      </c>
      <c r="E116" s="48"/>
      <c r="F116" s="49">
        <f t="shared" si="45"/>
        <v>0</v>
      </c>
      <c r="G116" s="49">
        <f t="shared" si="45"/>
        <v>0</v>
      </c>
      <c r="H116" s="49">
        <f>H117</f>
        <v>0</v>
      </c>
    </row>
    <row r="117" spans="1:12" ht="24.75" customHeight="1" x14ac:dyDescent="0.2">
      <c r="A117" s="116" t="s">
        <v>162</v>
      </c>
      <c r="B117" s="47" t="s">
        <v>146</v>
      </c>
      <c r="C117" s="47" t="s">
        <v>98</v>
      </c>
      <c r="D117" s="48" t="s">
        <v>163</v>
      </c>
      <c r="E117" s="48"/>
      <c r="F117" s="49">
        <f t="shared" si="45"/>
        <v>0</v>
      </c>
      <c r="G117" s="49">
        <f t="shared" si="45"/>
        <v>0</v>
      </c>
      <c r="H117" s="49">
        <f>H118</f>
        <v>0</v>
      </c>
      <c r="K117" s="11">
        <v>48</v>
      </c>
    </row>
    <row r="118" spans="1:12" ht="26.25" customHeight="1" x14ac:dyDescent="0.2">
      <c r="A118" s="53" t="s">
        <v>65</v>
      </c>
      <c r="B118" s="47" t="s">
        <v>146</v>
      </c>
      <c r="C118" s="47" t="s">
        <v>98</v>
      </c>
      <c r="D118" s="48" t="s">
        <v>163</v>
      </c>
      <c r="E118" s="109">
        <v>200</v>
      </c>
      <c r="F118" s="49"/>
      <c r="G118" s="49">
        <v>0</v>
      </c>
      <c r="H118" s="49">
        <v>0</v>
      </c>
    </row>
    <row r="119" spans="1:12" ht="54.75" customHeight="1" x14ac:dyDescent="0.2">
      <c r="A119" s="114" t="s">
        <v>164</v>
      </c>
      <c r="B119" s="43" t="s">
        <v>146</v>
      </c>
      <c r="C119" s="43" t="s">
        <v>98</v>
      </c>
      <c r="D119" s="58" t="s">
        <v>165</v>
      </c>
      <c r="E119" s="58"/>
      <c r="F119" s="45">
        <f>F120</f>
        <v>27.6</v>
      </c>
      <c r="G119" s="45">
        <f t="shared" ref="G119:H119" si="46">G120</f>
        <v>748.3</v>
      </c>
      <c r="H119" s="45">
        <f t="shared" si="46"/>
        <v>21.2</v>
      </c>
    </row>
    <row r="120" spans="1:12" s="5" customFormat="1" ht="15" x14ac:dyDescent="0.2">
      <c r="A120" s="85" t="s">
        <v>104</v>
      </c>
      <c r="B120" s="47" t="s">
        <v>146</v>
      </c>
      <c r="C120" s="47" t="s">
        <v>98</v>
      </c>
      <c r="D120" s="48" t="s">
        <v>166</v>
      </c>
      <c r="E120" s="48"/>
      <c r="F120" s="49">
        <f>F121</f>
        <v>27.6</v>
      </c>
      <c r="G120" s="49">
        <f t="shared" ref="G120:H120" si="47">G121</f>
        <v>748.3</v>
      </c>
      <c r="H120" s="49">
        <f t="shared" si="47"/>
        <v>21.2</v>
      </c>
    </row>
    <row r="121" spans="1:12" s="5" customFormat="1" ht="51" x14ac:dyDescent="0.2">
      <c r="A121" s="51" t="s">
        <v>167</v>
      </c>
      <c r="B121" s="47" t="s">
        <v>146</v>
      </c>
      <c r="C121" s="47" t="s">
        <v>98</v>
      </c>
      <c r="D121" s="48" t="s">
        <v>168</v>
      </c>
      <c r="E121" s="48"/>
      <c r="F121" s="49">
        <f>F122</f>
        <v>27.6</v>
      </c>
      <c r="G121" s="49">
        <f t="shared" ref="G121:H121" si="48">G122</f>
        <v>748.3</v>
      </c>
      <c r="H121" s="49">
        <f t="shared" si="48"/>
        <v>21.2</v>
      </c>
    </row>
    <row r="122" spans="1:12" s="10" customFormat="1" ht="51.75" customHeight="1" x14ac:dyDescent="0.2">
      <c r="A122" s="128" t="s">
        <v>169</v>
      </c>
      <c r="B122" s="47" t="s">
        <v>146</v>
      </c>
      <c r="C122" s="47" t="s">
        <v>98</v>
      </c>
      <c r="D122" s="48" t="s">
        <v>170</v>
      </c>
      <c r="E122" s="48"/>
      <c r="F122" s="49">
        <f>F123</f>
        <v>27.6</v>
      </c>
      <c r="G122" s="49">
        <f t="shared" ref="G122:L122" si="49">G123</f>
        <v>748.3</v>
      </c>
      <c r="H122" s="49">
        <f t="shared" si="49"/>
        <v>21.2</v>
      </c>
      <c r="I122" s="25">
        <f t="shared" si="49"/>
        <v>0</v>
      </c>
      <c r="J122" s="25">
        <f t="shared" si="49"/>
        <v>0</v>
      </c>
      <c r="K122" s="25">
        <f t="shared" si="49"/>
        <v>0</v>
      </c>
      <c r="L122" s="25">
        <f t="shared" si="49"/>
        <v>0</v>
      </c>
    </row>
    <row r="123" spans="1:12" s="10" customFormat="1" ht="30.75" customHeight="1" x14ac:dyDescent="0.2">
      <c r="A123" s="53" t="s">
        <v>65</v>
      </c>
      <c r="B123" s="47" t="s">
        <v>146</v>
      </c>
      <c r="C123" s="47" t="s">
        <v>98</v>
      </c>
      <c r="D123" s="48" t="s">
        <v>170</v>
      </c>
      <c r="E123" s="48" t="s">
        <v>149</v>
      </c>
      <c r="F123" s="49">
        <v>27.6</v>
      </c>
      <c r="G123" s="49">
        <v>748.3</v>
      </c>
      <c r="H123" s="49">
        <v>21.2</v>
      </c>
    </row>
    <row r="124" spans="1:12" s="10" customFormat="1" ht="38.25" hidden="1" x14ac:dyDescent="0.2">
      <c r="A124" s="128" t="s">
        <v>171</v>
      </c>
      <c r="B124" s="47" t="s">
        <v>146</v>
      </c>
      <c r="C124" s="47" t="s">
        <v>98</v>
      </c>
      <c r="D124" s="48" t="s">
        <v>172</v>
      </c>
      <c r="E124" s="48"/>
      <c r="F124" s="49">
        <f>F125</f>
        <v>0</v>
      </c>
      <c r="G124" s="49">
        <f>G125</f>
        <v>0</v>
      </c>
      <c r="H124" s="49">
        <f>H125</f>
        <v>0</v>
      </c>
    </row>
    <row r="125" spans="1:12" s="10" customFormat="1" ht="25.5" hidden="1" x14ac:dyDescent="0.2">
      <c r="A125" s="53" t="s">
        <v>65</v>
      </c>
      <c r="B125" s="47" t="s">
        <v>146</v>
      </c>
      <c r="C125" s="47" t="s">
        <v>98</v>
      </c>
      <c r="D125" s="48" t="s">
        <v>172</v>
      </c>
      <c r="E125" s="109">
        <v>200</v>
      </c>
      <c r="F125" s="129">
        <v>0</v>
      </c>
      <c r="G125" s="129">
        <v>0</v>
      </c>
      <c r="H125" s="129">
        <v>0</v>
      </c>
    </row>
    <row r="126" spans="1:12" s="10" customFormat="1" ht="42.6" hidden="1" customHeight="1" x14ac:dyDescent="0.2">
      <c r="A126" s="130" t="s">
        <v>173</v>
      </c>
      <c r="B126" s="47" t="s">
        <v>146</v>
      </c>
      <c r="C126" s="47" t="s">
        <v>98</v>
      </c>
      <c r="D126" s="48" t="s">
        <v>174</v>
      </c>
      <c r="E126" s="48"/>
      <c r="F126" s="49">
        <f>F127</f>
        <v>0</v>
      </c>
      <c r="G126" s="49">
        <f>G127</f>
        <v>0</v>
      </c>
      <c r="H126" s="49">
        <f>H127</f>
        <v>0</v>
      </c>
    </row>
    <row r="127" spans="1:12" s="10" customFormat="1" ht="28.5" hidden="1" customHeight="1" x14ac:dyDescent="0.2">
      <c r="A127" s="53" t="s">
        <v>175</v>
      </c>
      <c r="B127" s="47" t="s">
        <v>146</v>
      </c>
      <c r="C127" s="47" t="s">
        <v>98</v>
      </c>
      <c r="D127" s="48" t="s">
        <v>174</v>
      </c>
      <c r="E127" s="48" t="s">
        <v>176</v>
      </c>
      <c r="F127" s="49"/>
      <c r="G127" s="49"/>
      <c r="H127" s="49"/>
    </row>
    <row r="128" spans="1:12" s="10" customFormat="1" ht="37.5" hidden="1" customHeight="1" x14ac:dyDescent="0.2">
      <c r="A128" s="128" t="s">
        <v>171</v>
      </c>
      <c r="B128" s="47" t="s">
        <v>146</v>
      </c>
      <c r="C128" s="47" t="s">
        <v>98</v>
      </c>
      <c r="D128" s="48" t="s">
        <v>177</v>
      </c>
      <c r="E128" s="48"/>
      <c r="F128" s="49">
        <f>F129</f>
        <v>0</v>
      </c>
      <c r="G128" s="49">
        <f>G129</f>
        <v>0</v>
      </c>
      <c r="H128" s="49">
        <f>H129</f>
        <v>0</v>
      </c>
    </row>
    <row r="129" spans="1:8" s="10" customFormat="1" ht="28.5" hidden="1" customHeight="1" x14ac:dyDescent="0.2">
      <c r="A129" s="53" t="s">
        <v>65</v>
      </c>
      <c r="B129" s="47" t="s">
        <v>146</v>
      </c>
      <c r="C129" s="47" t="s">
        <v>98</v>
      </c>
      <c r="D129" s="48" t="s">
        <v>177</v>
      </c>
      <c r="E129" s="109">
        <v>200</v>
      </c>
      <c r="F129" s="131"/>
      <c r="G129" s="131"/>
      <c r="H129" s="129"/>
    </row>
    <row r="130" spans="1:8" ht="15.75" x14ac:dyDescent="0.2">
      <c r="A130" s="132" t="s">
        <v>39</v>
      </c>
      <c r="B130" s="43" t="s">
        <v>146</v>
      </c>
      <c r="C130" s="43" t="s">
        <v>56</v>
      </c>
      <c r="D130" s="57"/>
      <c r="E130" s="57"/>
      <c r="F130" s="41">
        <f>F143+F148+F153</f>
        <v>1031.8</v>
      </c>
      <c r="G130" s="41">
        <f t="shared" ref="G130:H130" si="50">G143+G148+G153</f>
        <v>558.9</v>
      </c>
      <c r="H130" s="41">
        <f t="shared" si="50"/>
        <v>558.9</v>
      </c>
    </row>
    <row r="131" spans="1:8" ht="39" hidden="1" customHeight="1" x14ac:dyDescent="0.2">
      <c r="A131" s="114" t="s">
        <v>178</v>
      </c>
      <c r="B131" s="93" t="s">
        <v>146</v>
      </c>
      <c r="C131" s="93" t="s">
        <v>56</v>
      </c>
      <c r="D131" s="102" t="s">
        <v>179</v>
      </c>
      <c r="E131" s="103"/>
      <c r="F131" s="45">
        <f t="shared" ref="F131:H134" si="51">F132</f>
        <v>0</v>
      </c>
      <c r="G131" s="45">
        <f t="shared" si="51"/>
        <v>0</v>
      </c>
      <c r="H131" s="45">
        <f t="shared" si="51"/>
        <v>0</v>
      </c>
    </row>
    <row r="132" spans="1:8" ht="34.5" hidden="1" customHeight="1" x14ac:dyDescent="0.2">
      <c r="A132" s="116" t="s">
        <v>180</v>
      </c>
      <c r="B132" s="89" t="s">
        <v>146</v>
      </c>
      <c r="C132" s="89" t="s">
        <v>56</v>
      </c>
      <c r="D132" s="105" t="s">
        <v>181</v>
      </c>
      <c r="E132" s="106"/>
      <c r="F132" s="45">
        <f t="shared" si="51"/>
        <v>0</v>
      </c>
      <c r="G132" s="45">
        <f t="shared" si="51"/>
        <v>0</v>
      </c>
      <c r="H132" s="45">
        <f t="shared" si="51"/>
        <v>0</v>
      </c>
    </row>
    <row r="133" spans="1:8" ht="54" hidden="1" customHeight="1" x14ac:dyDescent="0.2">
      <c r="A133" s="51" t="s">
        <v>182</v>
      </c>
      <c r="B133" s="89" t="s">
        <v>146</v>
      </c>
      <c r="C133" s="89" t="s">
        <v>56</v>
      </c>
      <c r="D133" s="105" t="s">
        <v>183</v>
      </c>
      <c r="E133" s="106"/>
      <c r="F133" s="45">
        <f t="shared" si="51"/>
        <v>0</v>
      </c>
      <c r="G133" s="45">
        <f t="shared" si="51"/>
        <v>0</v>
      </c>
      <c r="H133" s="45">
        <f t="shared" si="51"/>
        <v>0</v>
      </c>
    </row>
    <row r="134" spans="1:8" ht="66.75" hidden="1" customHeight="1" x14ac:dyDescent="0.2">
      <c r="A134" s="53" t="s">
        <v>184</v>
      </c>
      <c r="B134" s="89" t="s">
        <v>146</v>
      </c>
      <c r="C134" s="89" t="s">
        <v>56</v>
      </c>
      <c r="D134" s="105" t="s">
        <v>185</v>
      </c>
      <c r="E134" s="106"/>
      <c r="F134" s="45">
        <f t="shared" si="51"/>
        <v>0</v>
      </c>
      <c r="G134" s="45">
        <f t="shared" si="51"/>
        <v>0</v>
      </c>
      <c r="H134" s="45">
        <f t="shared" si="51"/>
        <v>0</v>
      </c>
    </row>
    <row r="135" spans="1:8" ht="31.5" hidden="1" customHeight="1" x14ac:dyDescent="0.2">
      <c r="A135" s="53" t="s">
        <v>65</v>
      </c>
      <c r="B135" s="89" t="s">
        <v>146</v>
      </c>
      <c r="C135" s="89" t="s">
        <v>56</v>
      </c>
      <c r="D135" s="105" t="s">
        <v>185</v>
      </c>
      <c r="E135" s="48" t="s">
        <v>149</v>
      </c>
      <c r="F135" s="129">
        <v>0</v>
      </c>
      <c r="G135" s="129">
        <v>0</v>
      </c>
      <c r="H135" s="129">
        <v>0</v>
      </c>
    </row>
    <row r="136" spans="1:8" ht="76.5" hidden="1" x14ac:dyDescent="0.2">
      <c r="A136" s="133" t="s">
        <v>186</v>
      </c>
      <c r="B136" s="43" t="s">
        <v>146</v>
      </c>
      <c r="C136" s="43" t="s">
        <v>56</v>
      </c>
      <c r="D136" s="102" t="s">
        <v>131</v>
      </c>
      <c r="E136" s="57"/>
      <c r="F136" s="104">
        <f>F137</f>
        <v>0</v>
      </c>
      <c r="G136" s="104">
        <f>G137</f>
        <v>0</v>
      </c>
      <c r="H136" s="104">
        <f>H137</f>
        <v>0</v>
      </c>
    </row>
    <row r="137" spans="1:8" ht="76.5" hidden="1" x14ac:dyDescent="0.2">
      <c r="A137" s="53" t="s">
        <v>187</v>
      </c>
      <c r="B137" s="47" t="s">
        <v>146</v>
      </c>
      <c r="C137" s="47" t="s">
        <v>56</v>
      </c>
      <c r="D137" s="105" t="s">
        <v>188</v>
      </c>
      <c r="E137" s="57"/>
      <c r="F137" s="104">
        <f t="shared" ref="F137:H139" si="52">F138</f>
        <v>0</v>
      </c>
      <c r="G137" s="104">
        <f t="shared" si="52"/>
        <v>0</v>
      </c>
      <c r="H137" s="104">
        <f t="shared" si="52"/>
        <v>0</v>
      </c>
    </row>
    <row r="138" spans="1:8" ht="141" hidden="1" customHeight="1" x14ac:dyDescent="0.2">
      <c r="A138" s="53" t="s">
        <v>189</v>
      </c>
      <c r="B138" s="47" t="s">
        <v>146</v>
      </c>
      <c r="C138" s="47" t="s">
        <v>56</v>
      </c>
      <c r="D138" s="105" t="s">
        <v>190</v>
      </c>
      <c r="E138" s="57"/>
      <c r="F138" s="104">
        <f t="shared" si="52"/>
        <v>0</v>
      </c>
      <c r="G138" s="104">
        <f t="shared" si="52"/>
        <v>0</v>
      </c>
      <c r="H138" s="104">
        <f t="shared" si="52"/>
        <v>0</v>
      </c>
    </row>
    <row r="139" spans="1:8" ht="76.5" hidden="1" customHeight="1" x14ac:dyDescent="0.2">
      <c r="A139" s="53" t="s">
        <v>191</v>
      </c>
      <c r="B139" s="47" t="s">
        <v>146</v>
      </c>
      <c r="C139" s="47" t="s">
        <v>56</v>
      </c>
      <c r="D139" s="105" t="s">
        <v>192</v>
      </c>
      <c r="E139" s="57"/>
      <c r="F139" s="104">
        <f t="shared" si="52"/>
        <v>0</v>
      </c>
      <c r="G139" s="104">
        <f t="shared" si="52"/>
        <v>0</v>
      </c>
      <c r="H139" s="104">
        <f t="shared" si="52"/>
        <v>0</v>
      </c>
    </row>
    <row r="140" spans="1:8" ht="25.5" hidden="1" customHeight="1" x14ac:dyDescent="0.2">
      <c r="A140" s="53" t="s">
        <v>65</v>
      </c>
      <c r="B140" s="47" t="s">
        <v>146</v>
      </c>
      <c r="C140" s="47" t="s">
        <v>56</v>
      </c>
      <c r="D140" s="105" t="s">
        <v>192</v>
      </c>
      <c r="E140" s="109">
        <v>200</v>
      </c>
      <c r="F140" s="131"/>
      <c r="G140" s="131"/>
      <c r="H140" s="134"/>
    </row>
    <row r="141" spans="1:8" ht="89.25" hidden="1" x14ac:dyDescent="0.2">
      <c r="A141" s="53" t="s">
        <v>193</v>
      </c>
      <c r="B141" s="47" t="s">
        <v>146</v>
      </c>
      <c r="C141" s="47" t="s">
        <v>56</v>
      </c>
      <c r="D141" s="105" t="s">
        <v>194</v>
      </c>
      <c r="E141" s="57"/>
      <c r="F141" s="107">
        <f>F142</f>
        <v>0</v>
      </c>
      <c r="G141" s="107">
        <f>G142</f>
        <v>0</v>
      </c>
      <c r="H141" s="107">
        <f>H142</f>
        <v>0</v>
      </c>
    </row>
    <row r="142" spans="1:8" ht="25.5" hidden="1" x14ac:dyDescent="0.2">
      <c r="A142" s="53" t="s">
        <v>65</v>
      </c>
      <c r="B142" s="47" t="s">
        <v>146</v>
      </c>
      <c r="C142" s="47" t="s">
        <v>56</v>
      </c>
      <c r="D142" s="105" t="s">
        <v>194</v>
      </c>
      <c r="E142" s="109">
        <v>200</v>
      </c>
      <c r="F142" s="134"/>
      <c r="G142" s="134"/>
      <c r="H142" s="134"/>
    </row>
    <row r="143" spans="1:8" ht="38.25" x14ac:dyDescent="0.2">
      <c r="A143" s="135" t="s">
        <v>195</v>
      </c>
      <c r="B143" s="47" t="s">
        <v>146</v>
      </c>
      <c r="C143" s="47" t="s">
        <v>56</v>
      </c>
      <c r="D143" s="105" t="s">
        <v>196</v>
      </c>
      <c r="E143" s="109"/>
      <c r="F143" s="104">
        <f>F144</f>
        <v>0</v>
      </c>
      <c r="G143" s="104">
        <f t="shared" ref="G143:H143" si="53">G144</f>
        <v>0</v>
      </c>
      <c r="H143" s="104">
        <f t="shared" si="53"/>
        <v>0</v>
      </c>
    </row>
    <row r="144" spans="1:8" ht="15" x14ac:dyDescent="0.2">
      <c r="A144" s="85" t="s">
        <v>104</v>
      </c>
      <c r="B144" s="47" t="s">
        <v>146</v>
      </c>
      <c r="C144" s="47" t="s">
        <v>56</v>
      </c>
      <c r="D144" s="105" t="s">
        <v>197</v>
      </c>
      <c r="E144" s="109"/>
      <c r="F144" s="107">
        <f>F145</f>
        <v>0</v>
      </c>
      <c r="G144" s="107">
        <f t="shared" ref="G144:H144" si="54">G145</f>
        <v>0</v>
      </c>
      <c r="H144" s="107">
        <f t="shared" si="54"/>
        <v>0</v>
      </c>
    </row>
    <row r="145" spans="1:12" ht="140.25" x14ac:dyDescent="0.2">
      <c r="A145" s="51" t="s">
        <v>198</v>
      </c>
      <c r="B145" s="47" t="s">
        <v>146</v>
      </c>
      <c r="C145" s="47" t="s">
        <v>56</v>
      </c>
      <c r="D145" s="105" t="s">
        <v>199</v>
      </c>
      <c r="E145" s="109"/>
      <c r="F145" s="107">
        <f>F146</f>
        <v>0</v>
      </c>
      <c r="G145" s="107">
        <f t="shared" ref="G145:H145" si="55">G146</f>
        <v>0</v>
      </c>
      <c r="H145" s="107">
        <f t="shared" si="55"/>
        <v>0</v>
      </c>
    </row>
    <row r="146" spans="1:12" ht="127.5" x14ac:dyDescent="0.2">
      <c r="A146" s="53" t="s">
        <v>200</v>
      </c>
      <c r="B146" s="47" t="s">
        <v>146</v>
      </c>
      <c r="C146" s="47" t="s">
        <v>56</v>
      </c>
      <c r="D146" s="105" t="s">
        <v>201</v>
      </c>
      <c r="E146" s="109"/>
      <c r="F146" s="107">
        <f>F147</f>
        <v>0</v>
      </c>
      <c r="G146" s="107">
        <f t="shared" ref="G146:H146" si="56">G147</f>
        <v>0</v>
      </c>
      <c r="H146" s="107">
        <f t="shared" si="56"/>
        <v>0</v>
      </c>
    </row>
    <row r="147" spans="1:12" ht="25.5" x14ac:dyDescent="0.2">
      <c r="A147" s="53" t="s">
        <v>65</v>
      </c>
      <c r="B147" s="47" t="s">
        <v>146</v>
      </c>
      <c r="C147" s="47" t="s">
        <v>56</v>
      </c>
      <c r="D147" s="105" t="s">
        <v>201</v>
      </c>
      <c r="E147" s="109">
        <v>200</v>
      </c>
      <c r="F147" s="107"/>
      <c r="G147" s="107">
        <v>0</v>
      </c>
      <c r="H147" s="107">
        <v>0</v>
      </c>
    </row>
    <row r="148" spans="1:12" ht="52.5" customHeight="1" x14ac:dyDescent="0.2">
      <c r="A148" s="136" t="s">
        <v>202</v>
      </c>
      <c r="B148" s="47"/>
      <c r="C148" s="47"/>
      <c r="D148" s="102" t="s">
        <v>203</v>
      </c>
      <c r="E148" s="109"/>
      <c r="F148" s="104">
        <f>F149</f>
        <v>0</v>
      </c>
      <c r="G148" s="104">
        <f t="shared" ref="G148:H148" si="57">G149</f>
        <v>0</v>
      </c>
      <c r="H148" s="104">
        <f t="shared" si="57"/>
        <v>0</v>
      </c>
    </row>
    <row r="149" spans="1:12" ht="15" x14ac:dyDescent="0.2">
      <c r="A149" s="85" t="s">
        <v>104</v>
      </c>
      <c r="B149" s="47"/>
      <c r="C149" s="47"/>
      <c r="D149" s="105" t="s">
        <v>204</v>
      </c>
      <c r="E149" s="109"/>
      <c r="F149" s="107">
        <f>F150</f>
        <v>0</v>
      </c>
      <c r="G149" s="107">
        <f t="shared" ref="G149:H149" si="58">G150</f>
        <v>0</v>
      </c>
      <c r="H149" s="107">
        <f t="shared" si="58"/>
        <v>0</v>
      </c>
    </row>
    <row r="150" spans="1:12" ht="63.75" x14ac:dyDescent="0.2">
      <c r="A150" s="137" t="s">
        <v>205</v>
      </c>
      <c r="B150" s="47" t="s">
        <v>146</v>
      </c>
      <c r="C150" s="47" t="s">
        <v>56</v>
      </c>
      <c r="D150" s="138" t="s">
        <v>206</v>
      </c>
      <c r="E150" s="109"/>
      <c r="F150" s="107">
        <f>F151</f>
        <v>0</v>
      </c>
      <c r="G150" s="107">
        <f t="shared" ref="G150:H150" si="59">G151</f>
        <v>0</v>
      </c>
      <c r="H150" s="107">
        <f t="shared" si="59"/>
        <v>0</v>
      </c>
    </row>
    <row r="151" spans="1:12" ht="25.5" x14ac:dyDescent="0.2">
      <c r="A151" s="137" t="s">
        <v>207</v>
      </c>
      <c r="B151" s="47" t="s">
        <v>146</v>
      </c>
      <c r="C151" s="47" t="s">
        <v>56</v>
      </c>
      <c r="D151" s="138" t="s">
        <v>208</v>
      </c>
      <c r="E151" s="109"/>
      <c r="F151" s="107">
        <f>F152</f>
        <v>0</v>
      </c>
      <c r="G151" s="107">
        <f t="shared" ref="G151:H151" si="60">G152</f>
        <v>0</v>
      </c>
      <c r="H151" s="107">
        <f t="shared" si="60"/>
        <v>0</v>
      </c>
    </row>
    <row r="152" spans="1:12" ht="25.5" x14ac:dyDescent="0.2">
      <c r="A152" s="53" t="s">
        <v>65</v>
      </c>
      <c r="B152" s="47" t="s">
        <v>146</v>
      </c>
      <c r="C152" s="47" t="s">
        <v>56</v>
      </c>
      <c r="D152" s="138" t="s">
        <v>208</v>
      </c>
      <c r="E152" s="109">
        <v>200</v>
      </c>
      <c r="F152" s="107"/>
      <c r="G152" s="107">
        <v>0</v>
      </c>
      <c r="H152" s="107">
        <v>0</v>
      </c>
    </row>
    <row r="153" spans="1:12" ht="54" customHeight="1" x14ac:dyDescent="0.2">
      <c r="A153" s="114" t="s">
        <v>209</v>
      </c>
      <c r="B153" s="43" t="s">
        <v>146</v>
      </c>
      <c r="C153" s="43" t="s">
        <v>56</v>
      </c>
      <c r="D153" s="102" t="s">
        <v>210</v>
      </c>
      <c r="E153" s="106"/>
      <c r="F153" s="104">
        <f>F154+F160</f>
        <v>1031.8</v>
      </c>
      <c r="G153" s="104">
        <f t="shared" ref="G153:H153" si="61">G154+G160</f>
        <v>558.9</v>
      </c>
      <c r="H153" s="104">
        <f t="shared" si="61"/>
        <v>558.9</v>
      </c>
    </row>
    <row r="154" spans="1:12" ht="31.5" customHeight="1" x14ac:dyDescent="0.2">
      <c r="A154" s="85" t="s">
        <v>104</v>
      </c>
      <c r="B154" s="47" t="s">
        <v>146</v>
      </c>
      <c r="C154" s="47" t="s">
        <v>56</v>
      </c>
      <c r="D154" s="105" t="s">
        <v>211</v>
      </c>
      <c r="E154" s="106"/>
      <c r="F154" s="107">
        <f>F155</f>
        <v>1031.8</v>
      </c>
      <c r="G154" s="107">
        <f t="shared" ref="G154:H154" si="62">G155</f>
        <v>558.9</v>
      </c>
      <c r="H154" s="107">
        <f t="shared" si="62"/>
        <v>558.9</v>
      </c>
    </row>
    <row r="155" spans="1:12" ht="102" x14ac:dyDescent="0.2">
      <c r="A155" s="51" t="s">
        <v>212</v>
      </c>
      <c r="B155" s="47" t="s">
        <v>146</v>
      </c>
      <c r="C155" s="47" t="s">
        <v>56</v>
      </c>
      <c r="D155" s="105" t="s">
        <v>213</v>
      </c>
      <c r="E155" s="106"/>
      <c r="F155" s="107">
        <f>F156</f>
        <v>1031.8</v>
      </c>
      <c r="G155" s="107">
        <f t="shared" ref="F155:H156" si="63">G156</f>
        <v>558.9</v>
      </c>
      <c r="H155" s="107">
        <f t="shared" si="63"/>
        <v>558.9</v>
      </c>
    </row>
    <row r="156" spans="1:12" ht="54.75" customHeight="1" x14ac:dyDescent="0.2">
      <c r="A156" s="139" t="s">
        <v>214</v>
      </c>
      <c r="B156" s="47" t="s">
        <v>146</v>
      </c>
      <c r="C156" s="47" t="s">
        <v>56</v>
      </c>
      <c r="D156" s="105" t="s">
        <v>215</v>
      </c>
      <c r="E156" s="106"/>
      <c r="F156" s="107">
        <f t="shared" si="63"/>
        <v>1031.8</v>
      </c>
      <c r="G156" s="107">
        <f>G157</f>
        <v>558.9</v>
      </c>
      <c r="H156" s="107">
        <f>H157</f>
        <v>558.9</v>
      </c>
    </row>
    <row r="157" spans="1:12" ht="25.5" x14ac:dyDescent="0.2">
      <c r="A157" s="53" t="s">
        <v>65</v>
      </c>
      <c r="B157" s="47" t="s">
        <v>146</v>
      </c>
      <c r="C157" s="47" t="s">
        <v>56</v>
      </c>
      <c r="D157" s="105" t="s">
        <v>215</v>
      </c>
      <c r="E157" s="109">
        <v>200</v>
      </c>
      <c r="F157" s="107">
        <f>F158</f>
        <v>1031.8</v>
      </c>
      <c r="G157" s="107">
        <f t="shared" ref="G157:L157" si="64">G158</f>
        <v>558.9</v>
      </c>
      <c r="H157" s="107">
        <f t="shared" si="64"/>
        <v>558.9</v>
      </c>
      <c r="I157" s="27">
        <f t="shared" si="64"/>
        <v>0</v>
      </c>
      <c r="J157" s="27">
        <f t="shared" si="64"/>
        <v>0</v>
      </c>
      <c r="K157" s="27">
        <f t="shared" si="64"/>
        <v>0</v>
      </c>
      <c r="L157" s="27">
        <f t="shared" si="64"/>
        <v>0</v>
      </c>
    </row>
    <row r="158" spans="1:12" ht="62.25" customHeight="1" x14ac:dyDescent="0.2">
      <c r="A158" s="140" t="s">
        <v>216</v>
      </c>
      <c r="B158" s="47" t="s">
        <v>146</v>
      </c>
      <c r="C158" s="47" t="s">
        <v>56</v>
      </c>
      <c r="D158" s="105" t="s">
        <v>217</v>
      </c>
      <c r="E158" s="109"/>
      <c r="F158" s="107">
        <f>F159</f>
        <v>1031.8</v>
      </c>
      <c r="G158" s="107">
        <f t="shared" ref="G158:L158" si="65">G159</f>
        <v>558.9</v>
      </c>
      <c r="H158" s="107">
        <f t="shared" si="65"/>
        <v>558.9</v>
      </c>
      <c r="I158" s="27">
        <f t="shared" si="65"/>
        <v>0</v>
      </c>
      <c r="J158" s="27">
        <f t="shared" si="65"/>
        <v>0</v>
      </c>
      <c r="K158" s="27">
        <f t="shared" si="65"/>
        <v>0</v>
      </c>
      <c r="L158" s="27">
        <f t="shared" si="65"/>
        <v>0</v>
      </c>
    </row>
    <row r="159" spans="1:12" ht="25.5" x14ac:dyDescent="0.2">
      <c r="A159" s="53" t="s">
        <v>65</v>
      </c>
      <c r="B159" s="47" t="s">
        <v>146</v>
      </c>
      <c r="C159" s="47" t="s">
        <v>56</v>
      </c>
      <c r="D159" s="105" t="s">
        <v>217</v>
      </c>
      <c r="E159" s="109">
        <v>200</v>
      </c>
      <c r="F159" s="107">
        <v>1031.8</v>
      </c>
      <c r="G159" s="107">
        <v>558.9</v>
      </c>
      <c r="H159" s="107">
        <v>558.9</v>
      </c>
    </row>
    <row r="160" spans="1:12" ht="35.25" customHeight="1" x14ac:dyDescent="0.2">
      <c r="A160" s="74" t="s">
        <v>218</v>
      </c>
      <c r="B160" s="47" t="s">
        <v>146</v>
      </c>
      <c r="C160" s="47" t="s">
        <v>56</v>
      </c>
      <c r="D160" s="89" t="s">
        <v>219</v>
      </c>
      <c r="E160" s="109"/>
      <c r="F160" s="107">
        <f>F161</f>
        <v>0</v>
      </c>
      <c r="G160" s="107">
        <f t="shared" ref="G160:H160" si="66">G161</f>
        <v>0</v>
      </c>
      <c r="H160" s="107">
        <f t="shared" si="66"/>
        <v>0</v>
      </c>
    </row>
    <row r="161" spans="1:8" ht="25.5" x14ac:dyDescent="0.2">
      <c r="A161" s="53" t="s">
        <v>65</v>
      </c>
      <c r="B161" s="47" t="s">
        <v>146</v>
      </c>
      <c r="C161" s="47" t="s">
        <v>56</v>
      </c>
      <c r="D161" s="89" t="s">
        <v>219</v>
      </c>
      <c r="E161" s="109">
        <v>200</v>
      </c>
      <c r="F161" s="107"/>
      <c r="G161" s="107">
        <v>0</v>
      </c>
      <c r="H161" s="107">
        <v>0</v>
      </c>
    </row>
    <row r="162" spans="1:8" ht="17.25" hidden="1" customHeight="1" x14ac:dyDescent="0.2">
      <c r="A162" s="42" t="s">
        <v>147</v>
      </c>
      <c r="B162" s="43" t="s">
        <v>146</v>
      </c>
      <c r="C162" s="43" t="s">
        <v>56</v>
      </c>
      <c r="D162" s="58" t="s">
        <v>93</v>
      </c>
      <c r="E162" s="44"/>
      <c r="F162" s="45">
        <f t="shared" ref="F162:G165" si="67">F163</f>
        <v>0</v>
      </c>
      <c r="G162" s="45">
        <f t="shared" si="67"/>
        <v>0</v>
      </c>
      <c r="H162" s="45">
        <f>H163</f>
        <v>0</v>
      </c>
    </row>
    <row r="163" spans="1:8" hidden="1" x14ac:dyDescent="0.2">
      <c r="A163" s="46" t="s">
        <v>61</v>
      </c>
      <c r="B163" s="47" t="s">
        <v>146</v>
      </c>
      <c r="C163" s="47" t="s">
        <v>56</v>
      </c>
      <c r="D163" s="52" t="s">
        <v>81</v>
      </c>
      <c r="E163" s="58"/>
      <c r="F163" s="45">
        <f t="shared" si="67"/>
        <v>0</v>
      </c>
      <c r="G163" s="45">
        <f t="shared" si="67"/>
        <v>0</v>
      </c>
      <c r="H163" s="45">
        <f>H164</f>
        <v>0</v>
      </c>
    </row>
    <row r="164" spans="1:8" hidden="1" x14ac:dyDescent="0.2">
      <c r="A164" s="46" t="s">
        <v>61</v>
      </c>
      <c r="B164" s="47" t="s">
        <v>146</v>
      </c>
      <c r="C164" s="47" t="s">
        <v>56</v>
      </c>
      <c r="D164" s="63" t="s">
        <v>94</v>
      </c>
      <c r="E164" s="48"/>
      <c r="F164" s="45">
        <f t="shared" si="67"/>
        <v>0</v>
      </c>
      <c r="G164" s="45">
        <f t="shared" si="67"/>
        <v>0</v>
      </c>
      <c r="H164" s="45">
        <f>H165</f>
        <v>0</v>
      </c>
    </row>
    <row r="165" spans="1:8" ht="51" hidden="1" x14ac:dyDescent="0.2">
      <c r="A165" s="139" t="s">
        <v>220</v>
      </c>
      <c r="B165" s="47" t="s">
        <v>146</v>
      </c>
      <c r="C165" s="47" t="s">
        <v>56</v>
      </c>
      <c r="D165" s="105" t="s">
        <v>221</v>
      </c>
      <c r="E165" s="109"/>
      <c r="F165" s="107">
        <f t="shared" si="67"/>
        <v>0</v>
      </c>
      <c r="G165" s="107">
        <f t="shared" si="67"/>
        <v>0</v>
      </c>
      <c r="H165" s="107">
        <f>H166</f>
        <v>0</v>
      </c>
    </row>
    <row r="166" spans="1:8" ht="25.5" hidden="1" x14ac:dyDescent="0.2">
      <c r="A166" s="53" t="s">
        <v>65</v>
      </c>
      <c r="B166" s="47" t="s">
        <v>146</v>
      </c>
      <c r="C166" s="47" t="s">
        <v>56</v>
      </c>
      <c r="D166" s="105" t="s">
        <v>221</v>
      </c>
      <c r="E166" s="109">
        <v>200</v>
      </c>
      <c r="F166" s="134">
        <v>0</v>
      </c>
      <c r="G166" s="134">
        <v>0</v>
      </c>
      <c r="H166" s="134">
        <v>0</v>
      </c>
    </row>
    <row r="167" spans="1:8" ht="14.25" x14ac:dyDescent="0.2">
      <c r="A167" s="141" t="s">
        <v>40</v>
      </c>
      <c r="B167" s="80" t="s">
        <v>222</v>
      </c>
      <c r="C167" s="80" t="s">
        <v>55</v>
      </c>
      <c r="D167" s="36"/>
      <c r="E167" s="36"/>
      <c r="F167" s="97">
        <f>F168</f>
        <v>3030.5</v>
      </c>
      <c r="G167" s="97">
        <f t="shared" ref="G167:H167" si="68">G168</f>
        <v>3212.3</v>
      </c>
      <c r="H167" s="97">
        <f t="shared" si="68"/>
        <v>3212.3</v>
      </c>
    </row>
    <row r="168" spans="1:8" ht="14.25" x14ac:dyDescent="0.2">
      <c r="A168" s="142" t="s">
        <v>41</v>
      </c>
      <c r="B168" s="43" t="s">
        <v>222</v>
      </c>
      <c r="C168" s="43" t="s">
        <v>54</v>
      </c>
      <c r="D168" s="57"/>
      <c r="E168" s="57"/>
      <c r="F168" s="41">
        <f>F169</f>
        <v>3030.5</v>
      </c>
      <c r="G168" s="41">
        <f t="shared" ref="G168:H168" si="69">G169</f>
        <v>3212.3</v>
      </c>
      <c r="H168" s="41">
        <f t="shared" si="69"/>
        <v>3212.3</v>
      </c>
    </row>
    <row r="169" spans="1:8" ht="38.25" x14ac:dyDescent="0.2">
      <c r="A169" s="114" t="s">
        <v>223</v>
      </c>
      <c r="B169" s="43" t="s">
        <v>222</v>
      </c>
      <c r="C169" s="43" t="s">
        <v>54</v>
      </c>
      <c r="D169" s="58" t="s">
        <v>224</v>
      </c>
      <c r="E169" s="58"/>
      <c r="F169" s="45">
        <f>F170+F174</f>
        <v>3030.5</v>
      </c>
      <c r="G169" s="45">
        <f t="shared" ref="G169:H169" si="70">G170+G174</f>
        <v>3212.3</v>
      </c>
      <c r="H169" s="45">
        <f t="shared" si="70"/>
        <v>3212.3</v>
      </c>
    </row>
    <row r="170" spans="1:8" ht="15" x14ac:dyDescent="0.2">
      <c r="A170" s="85" t="s">
        <v>104</v>
      </c>
      <c r="B170" s="47" t="s">
        <v>222</v>
      </c>
      <c r="C170" s="47" t="s">
        <v>54</v>
      </c>
      <c r="D170" s="48" t="s">
        <v>225</v>
      </c>
      <c r="E170" s="48"/>
      <c r="F170" s="49">
        <f>F171</f>
        <v>3030.5</v>
      </c>
      <c r="G170" s="49">
        <f t="shared" ref="G170:H171" si="71">G171</f>
        <v>3212.3</v>
      </c>
      <c r="H170" s="49">
        <f t="shared" si="71"/>
        <v>3212.3</v>
      </c>
    </row>
    <row r="171" spans="1:8" ht="50.25" customHeight="1" x14ac:dyDescent="0.2">
      <c r="A171" s="51" t="s">
        <v>226</v>
      </c>
      <c r="B171" s="47" t="s">
        <v>222</v>
      </c>
      <c r="C171" s="47" t="s">
        <v>54</v>
      </c>
      <c r="D171" s="48" t="s">
        <v>227</v>
      </c>
      <c r="E171" s="48"/>
      <c r="F171" s="49">
        <f>F172</f>
        <v>3030.5</v>
      </c>
      <c r="G171" s="49">
        <f t="shared" ref="G171" si="72">G172</f>
        <v>3212.3</v>
      </c>
      <c r="H171" s="49">
        <f t="shared" si="71"/>
        <v>3212.3</v>
      </c>
    </row>
    <row r="172" spans="1:8" ht="24.75" customHeight="1" x14ac:dyDescent="0.2">
      <c r="A172" s="116" t="s">
        <v>228</v>
      </c>
      <c r="B172" s="47" t="s">
        <v>222</v>
      </c>
      <c r="C172" s="47" t="s">
        <v>54</v>
      </c>
      <c r="D172" s="48" t="s">
        <v>251</v>
      </c>
      <c r="E172" s="48"/>
      <c r="F172" s="49">
        <f>F173</f>
        <v>3030.5</v>
      </c>
      <c r="G172" s="49">
        <f t="shared" ref="G172:H172" si="73">G173</f>
        <v>3212.3</v>
      </c>
      <c r="H172" s="49">
        <f t="shared" si="73"/>
        <v>3212.3</v>
      </c>
    </row>
    <row r="173" spans="1:8" ht="25.5" x14ac:dyDescent="0.2">
      <c r="A173" s="51" t="s">
        <v>229</v>
      </c>
      <c r="B173" s="47" t="s">
        <v>222</v>
      </c>
      <c r="C173" s="47" t="s">
        <v>54</v>
      </c>
      <c r="D173" s="48" t="s">
        <v>251</v>
      </c>
      <c r="E173" s="48" t="s">
        <v>230</v>
      </c>
      <c r="F173" s="49">
        <v>3030.5</v>
      </c>
      <c r="G173" s="49">
        <v>3212.3</v>
      </c>
      <c r="H173" s="49">
        <v>3212.3</v>
      </c>
    </row>
    <row r="174" spans="1:8" ht="128.25" x14ac:dyDescent="0.2">
      <c r="A174" s="143" t="s">
        <v>231</v>
      </c>
      <c r="B174" s="47" t="s">
        <v>222</v>
      </c>
      <c r="C174" s="47" t="s">
        <v>54</v>
      </c>
      <c r="D174" s="89" t="s">
        <v>232</v>
      </c>
      <c r="E174" s="48"/>
      <c r="F174" s="49">
        <v>0</v>
      </c>
      <c r="G174" s="49">
        <v>0</v>
      </c>
      <c r="H174" s="49">
        <v>0</v>
      </c>
    </row>
    <row r="175" spans="1:8" ht="45" x14ac:dyDescent="0.25">
      <c r="A175" s="144" t="s">
        <v>229</v>
      </c>
      <c r="B175" s="47" t="s">
        <v>222</v>
      </c>
      <c r="C175" s="47" t="s">
        <v>54</v>
      </c>
      <c r="D175" s="89" t="s">
        <v>232</v>
      </c>
      <c r="E175" s="48" t="s">
        <v>230</v>
      </c>
      <c r="F175" s="49">
        <v>0</v>
      </c>
      <c r="G175" s="49">
        <v>0</v>
      </c>
      <c r="H175" s="49">
        <v>0</v>
      </c>
    </row>
    <row r="176" spans="1:8" ht="15.75" x14ac:dyDescent="0.2">
      <c r="A176" s="95" t="s">
        <v>233</v>
      </c>
      <c r="B176" s="80" t="s">
        <v>103</v>
      </c>
      <c r="C176" s="80" t="s">
        <v>55</v>
      </c>
      <c r="D176" s="36"/>
      <c r="E176" s="36"/>
      <c r="F176" s="97">
        <f t="shared" ref="F176:F181" si="74">F177</f>
        <v>430.5</v>
      </c>
      <c r="G176" s="97">
        <f t="shared" ref="G176:H176" si="75">G177</f>
        <v>430.5</v>
      </c>
      <c r="H176" s="97">
        <f t="shared" si="75"/>
        <v>430.5</v>
      </c>
    </row>
    <row r="177" spans="1:8" ht="14.25" x14ac:dyDescent="0.2">
      <c r="A177" s="56" t="s">
        <v>42</v>
      </c>
      <c r="B177" s="43" t="s">
        <v>103</v>
      </c>
      <c r="C177" s="43" t="s">
        <v>54</v>
      </c>
      <c r="D177" s="57"/>
      <c r="E177" s="57"/>
      <c r="F177" s="41">
        <f t="shared" si="74"/>
        <v>430.5</v>
      </c>
      <c r="G177" s="41">
        <f t="shared" ref="G177:H177" si="76">G178</f>
        <v>430.5</v>
      </c>
      <c r="H177" s="41">
        <f t="shared" si="76"/>
        <v>430.5</v>
      </c>
    </row>
    <row r="178" spans="1:8" ht="24" customHeight="1" x14ac:dyDescent="0.2">
      <c r="A178" s="42" t="s">
        <v>147</v>
      </c>
      <c r="B178" s="43" t="s">
        <v>103</v>
      </c>
      <c r="C178" s="43" t="s">
        <v>54</v>
      </c>
      <c r="D178" s="58" t="s">
        <v>93</v>
      </c>
      <c r="E178" s="58"/>
      <c r="F178" s="45">
        <f t="shared" si="74"/>
        <v>430.5</v>
      </c>
      <c r="G178" s="45">
        <f t="shared" ref="G178:H181" si="77">G179</f>
        <v>430.5</v>
      </c>
      <c r="H178" s="45">
        <f t="shared" si="77"/>
        <v>430.5</v>
      </c>
    </row>
    <row r="179" spans="1:8" x14ac:dyDescent="0.2">
      <c r="A179" s="46" t="s">
        <v>61</v>
      </c>
      <c r="B179" s="47" t="s">
        <v>103</v>
      </c>
      <c r="C179" s="47" t="s">
        <v>54</v>
      </c>
      <c r="D179" s="52" t="s">
        <v>81</v>
      </c>
      <c r="E179" s="48"/>
      <c r="F179" s="49">
        <f t="shared" si="74"/>
        <v>430.5</v>
      </c>
      <c r="G179" s="49">
        <f t="shared" si="77"/>
        <v>430.5</v>
      </c>
      <c r="H179" s="49">
        <f t="shared" si="77"/>
        <v>430.5</v>
      </c>
    </row>
    <row r="180" spans="1:8" x14ac:dyDescent="0.2">
      <c r="A180" s="46" t="s">
        <v>61</v>
      </c>
      <c r="B180" s="47" t="s">
        <v>103</v>
      </c>
      <c r="C180" s="47" t="s">
        <v>54</v>
      </c>
      <c r="D180" s="63" t="s">
        <v>94</v>
      </c>
      <c r="E180" s="48"/>
      <c r="F180" s="49">
        <f t="shared" si="74"/>
        <v>430.5</v>
      </c>
      <c r="G180" s="49">
        <f t="shared" si="77"/>
        <v>430.5</v>
      </c>
      <c r="H180" s="49">
        <f t="shared" si="77"/>
        <v>430.5</v>
      </c>
    </row>
    <row r="181" spans="1:8" ht="54" customHeight="1" x14ac:dyDescent="0.2">
      <c r="A181" s="145" t="s">
        <v>234</v>
      </c>
      <c r="B181" s="47" t="s">
        <v>103</v>
      </c>
      <c r="C181" s="47" t="s">
        <v>54</v>
      </c>
      <c r="D181" s="105" t="s">
        <v>235</v>
      </c>
      <c r="E181" s="109"/>
      <c r="F181" s="49">
        <f t="shared" si="74"/>
        <v>430.5</v>
      </c>
      <c r="G181" s="49">
        <f t="shared" si="77"/>
        <v>430.5</v>
      </c>
      <c r="H181" s="49">
        <f t="shared" si="77"/>
        <v>430.5</v>
      </c>
    </row>
    <row r="182" spans="1:8" x14ac:dyDescent="0.2">
      <c r="A182" s="145" t="s">
        <v>236</v>
      </c>
      <c r="B182" s="47" t="s">
        <v>103</v>
      </c>
      <c r="C182" s="47" t="s">
        <v>54</v>
      </c>
      <c r="D182" s="105" t="s">
        <v>235</v>
      </c>
      <c r="E182" s="109">
        <v>300</v>
      </c>
      <c r="F182" s="146">
        <v>430.5</v>
      </c>
      <c r="G182" s="146">
        <v>430.5</v>
      </c>
      <c r="H182" s="146">
        <v>430.5</v>
      </c>
    </row>
    <row r="183" spans="1:8" ht="43.5" hidden="1" customHeight="1" x14ac:dyDescent="0.2">
      <c r="A183" s="116" t="s">
        <v>237</v>
      </c>
      <c r="B183" s="47" t="s">
        <v>103</v>
      </c>
      <c r="C183" s="47" t="s">
        <v>56</v>
      </c>
      <c r="D183" s="48" t="s">
        <v>238</v>
      </c>
      <c r="E183" s="48"/>
      <c r="F183" s="147"/>
      <c r="G183" s="147"/>
      <c r="H183" s="92">
        <f>H184</f>
        <v>0</v>
      </c>
    </row>
    <row r="184" spans="1:8" ht="22.5" hidden="1" customHeight="1" x14ac:dyDescent="0.2">
      <c r="A184" s="53" t="s">
        <v>239</v>
      </c>
      <c r="B184" s="47" t="s">
        <v>103</v>
      </c>
      <c r="C184" s="47" t="s">
        <v>56</v>
      </c>
      <c r="D184" s="48" t="s">
        <v>238</v>
      </c>
      <c r="E184" s="148" t="s">
        <v>240</v>
      </c>
      <c r="F184" s="149"/>
      <c r="G184" s="149"/>
      <c r="H184" s="92"/>
    </row>
    <row r="185" spans="1:8" ht="37.5" hidden="1" customHeight="1" x14ac:dyDescent="0.2">
      <c r="A185" s="53" t="s">
        <v>237</v>
      </c>
      <c r="B185" s="47" t="s">
        <v>103</v>
      </c>
      <c r="C185" s="47" t="s">
        <v>56</v>
      </c>
      <c r="D185" s="148" t="s">
        <v>241</v>
      </c>
      <c r="E185" s="148"/>
      <c r="F185" s="149"/>
      <c r="G185" s="149"/>
      <c r="H185" s="92">
        <f>H186</f>
        <v>0</v>
      </c>
    </row>
    <row r="186" spans="1:8" ht="20.25" hidden="1" customHeight="1" x14ac:dyDescent="0.2">
      <c r="A186" s="53" t="s">
        <v>239</v>
      </c>
      <c r="B186" s="47" t="s">
        <v>103</v>
      </c>
      <c r="C186" s="47" t="s">
        <v>56</v>
      </c>
      <c r="D186" s="148" t="s">
        <v>241</v>
      </c>
      <c r="E186" s="150" t="s">
        <v>240</v>
      </c>
      <c r="F186" s="151"/>
      <c r="G186" s="151"/>
      <c r="H186" s="152"/>
    </row>
    <row r="187" spans="1:8" ht="15.75" x14ac:dyDescent="0.2">
      <c r="A187" s="95" t="s">
        <v>242</v>
      </c>
      <c r="B187" s="80" t="s">
        <v>85</v>
      </c>
      <c r="C187" s="80" t="s">
        <v>55</v>
      </c>
      <c r="D187" s="36"/>
      <c r="E187" s="36"/>
      <c r="F187" s="97">
        <f t="shared" ref="F187:F192" si="78">F188</f>
        <v>749.8</v>
      </c>
      <c r="G187" s="97">
        <f t="shared" ref="G187:H187" si="79">G188</f>
        <v>779.8</v>
      </c>
      <c r="H187" s="97">
        <f t="shared" si="79"/>
        <v>779.8</v>
      </c>
    </row>
    <row r="188" spans="1:8" ht="14.25" x14ac:dyDescent="0.2">
      <c r="A188" s="56" t="s">
        <v>43</v>
      </c>
      <c r="B188" s="43" t="s">
        <v>85</v>
      </c>
      <c r="C188" s="43" t="s">
        <v>54</v>
      </c>
      <c r="D188" s="57"/>
      <c r="E188" s="57"/>
      <c r="F188" s="41">
        <f t="shared" si="78"/>
        <v>749.8</v>
      </c>
      <c r="G188" s="41">
        <f t="shared" ref="G188:H192" si="80">G189</f>
        <v>779.8</v>
      </c>
      <c r="H188" s="41">
        <f t="shared" si="80"/>
        <v>779.8</v>
      </c>
    </row>
    <row r="189" spans="1:8" ht="54" customHeight="1" x14ac:dyDescent="0.2">
      <c r="A189" s="114" t="s">
        <v>243</v>
      </c>
      <c r="B189" s="43" t="s">
        <v>85</v>
      </c>
      <c r="C189" s="43" t="s">
        <v>54</v>
      </c>
      <c r="D189" s="58" t="s">
        <v>244</v>
      </c>
      <c r="E189" s="58"/>
      <c r="F189" s="45">
        <f t="shared" si="78"/>
        <v>749.8</v>
      </c>
      <c r="G189" s="45">
        <f t="shared" si="80"/>
        <v>779.8</v>
      </c>
      <c r="H189" s="45">
        <f t="shared" si="80"/>
        <v>779.8</v>
      </c>
    </row>
    <row r="190" spans="1:8" ht="15" x14ac:dyDescent="0.2">
      <c r="A190" s="85" t="s">
        <v>104</v>
      </c>
      <c r="B190" s="47" t="s">
        <v>85</v>
      </c>
      <c r="C190" s="47" t="s">
        <v>54</v>
      </c>
      <c r="D190" s="48" t="s">
        <v>245</v>
      </c>
      <c r="E190" s="48"/>
      <c r="F190" s="49">
        <f t="shared" si="78"/>
        <v>749.8</v>
      </c>
      <c r="G190" s="49">
        <f t="shared" si="80"/>
        <v>779.8</v>
      </c>
      <c r="H190" s="49">
        <f t="shared" si="80"/>
        <v>779.8</v>
      </c>
    </row>
    <row r="191" spans="1:8" ht="38.25" x14ac:dyDescent="0.2">
      <c r="A191" s="51" t="s">
        <v>246</v>
      </c>
      <c r="B191" s="47" t="s">
        <v>85</v>
      </c>
      <c r="C191" s="47" t="s">
        <v>54</v>
      </c>
      <c r="D191" s="48" t="s">
        <v>247</v>
      </c>
      <c r="E191" s="48"/>
      <c r="F191" s="49">
        <f t="shared" si="78"/>
        <v>749.8</v>
      </c>
      <c r="G191" s="49">
        <f t="shared" si="80"/>
        <v>779.8</v>
      </c>
      <c r="H191" s="49">
        <f t="shared" si="80"/>
        <v>779.8</v>
      </c>
    </row>
    <row r="192" spans="1:8" ht="25.5" x14ac:dyDescent="0.2">
      <c r="A192" s="116" t="s">
        <v>248</v>
      </c>
      <c r="B192" s="47" t="s">
        <v>85</v>
      </c>
      <c r="C192" s="47" t="s">
        <v>54</v>
      </c>
      <c r="D192" s="48" t="s">
        <v>252</v>
      </c>
      <c r="E192" s="48"/>
      <c r="F192" s="49">
        <f t="shared" si="78"/>
        <v>749.8</v>
      </c>
      <c r="G192" s="49">
        <f t="shared" si="80"/>
        <v>779.8</v>
      </c>
      <c r="H192" s="49">
        <f t="shared" si="80"/>
        <v>779.8</v>
      </c>
    </row>
    <row r="193" spans="1:12" ht="25.5" x14ac:dyDescent="0.2">
      <c r="A193" s="153" t="s">
        <v>229</v>
      </c>
      <c r="B193" s="62" t="s">
        <v>85</v>
      </c>
      <c r="C193" s="62" t="s">
        <v>54</v>
      </c>
      <c r="D193" s="48" t="s">
        <v>249</v>
      </c>
      <c r="E193" s="48" t="s">
        <v>230</v>
      </c>
      <c r="F193" s="154">
        <v>749.8</v>
      </c>
      <c r="G193" s="154">
        <v>779.8</v>
      </c>
      <c r="H193" s="154">
        <v>779.8</v>
      </c>
    </row>
    <row r="194" spans="1:12" ht="14.25" x14ac:dyDescent="0.2">
      <c r="A194" s="155" t="s">
        <v>44</v>
      </c>
      <c r="B194" s="156"/>
      <c r="C194" s="156"/>
      <c r="D194" s="36"/>
      <c r="E194" s="36"/>
      <c r="F194" s="157">
        <v>557.79999999999995</v>
      </c>
      <c r="G194" s="157">
        <v>601.79999999999995</v>
      </c>
      <c r="H194" s="157">
        <v>512.29999999999995</v>
      </c>
    </row>
    <row r="195" spans="1:12" ht="32.25" customHeight="1" x14ac:dyDescent="0.3">
      <c r="A195" s="238" t="s">
        <v>250</v>
      </c>
      <c r="B195" s="239"/>
      <c r="C195" s="239"/>
      <c r="D195" s="239"/>
      <c r="E195" s="239"/>
      <c r="F195" s="158">
        <f>F194+F187+F176+F167+F97+F80+F64+F57+F14</f>
        <v>19484.900000000001</v>
      </c>
      <c r="G195" s="158">
        <f t="shared" ref="G195:L195" si="81">G194+G187+G176+G167+G97+G80+G64+G57+G14</f>
        <v>16836.199999999997</v>
      </c>
      <c r="H195" s="158">
        <f t="shared" si="81"/>
        <v>14355.8</v>
      </c>
      <c r="I195" s="28">
        <f t="shared" si="81"/>
        <v>0</v>
      </c>
      <c r="J195" s="28">
        <f t="shared" si="81"/>
        <v>0</v>
      </c>
      <c r="K195" s="28">
        <f t="shared" si="81"/>
        <v>0</v>
      </c>
      <c r="L195" s="28">
        <f t="shared" si="81"/>
        <v>0</v>
      </c>
    </row>
    <row r="196" spans="1:12" x14ac:dyDescent="0.2">
      <c r="A196" s="159"/>
      <c r="B196" s="160"/>
      <c r="C196" s="160"/>
      <c r="D196" s="160"/>
      <c r="E196" s="160"/>
      <c r="F196" s="160"/>
      <c r="G196" s="160"/>
      <c r="H196" s="161"/>
    </row>
    <row r="197" spans="1:12" ht="15.75" x14ac:dyDescent="0.2">
      <c r="A197" s="159"/>
      <c r="B197" s="160"/>
      <c r="C197" s="160"/>
      <c r="D197" s="160"/>
      <c r="E197" s="160"/>
      <c r="F197" s="162"/>
      <c r="G197" s="162"/>
      <c r="H197" s="162"/>
      <c r="I197" s="29" t="e">
        <f>#REF!</f>
        <v>#REF!</v>
      </c>
      <c r="J197" s="29" t="e">
        <f>#REF!</f>
        <v>#REF!</v>
      </c>
      <c r="K197" s="29" t="e">
        <f>#REF!</f>
        <v>#REF!</v>
      </c>
      <c r="L197" s="29" t="e">
        <f>#REF!</f>
        <v>#REF!</v>
      </c>
    </row>
    <row r="198" spans="1:12" x14ac:dyDescent="0.2">
      <c r="A198" s="159"/>
      <c r="B198" s="160"/>
      <c r="C198" s="160"/>
      <c r="D198" s="160"/>
      <c r="E198" s="160"/>
      <c r="F198" s="160"/>
      <c r="G198" s="163"/>
      <c r="H198" s="163"/>
    </row>
    <row r="199" spans="1:12" ht="13.5" customHeight="1" x14ac:dyDescent="0.2">
      <c r="A199" s="159"/>
      <c r="B199" s="160"/>
      <c r="C199" s="160"/>
      <c r="D199" s="160"/>
      <c r="E199" s="160"/>
      <c r="F199" s="160"/>
      <c r="G199" s="160"/>
      <c r="H199" s="161"/>
    </row>
    <row r="200" spans="1:12" x14ac:dyDescent="0.2">
      <c r="A200" s="159"/>
      <c r="B200" s="160"/>
      <c r="C200" s="160"/>
      <c r="D200" s="160"/>
      <c r="E200" s="160"/>
      <c r="F200" s="160"/>
      <c r="G200" s="160"/>
      <c r="H200" s="161"/>
    </row>
    <row r="201" spans="1:12" x14ac:dyDescent="0.2">
      <c r="A201" s="159"/>
      <c r="B201" s="160"/>
      <c r="C201" s="160"/>
      <c r="D201" s="160"/>
      <c r="E201" s="160"/>
      <c r="F201" s="160"/>
      <c r="G201" s="160"/>
      <c r="H201" s="161"/>
    </row>
    <row r="202" spans="1:12" x14ac:dyDescent="0.2">
      <c r="A202" s="159"/>
      <c r="B202" s="160"/>
      <c r="C202" s="160"/>
      <c r="D202" s="160"/>
      <c r="E202" s="160"/>
      <c r="F202" s="160"/>
      <c r="G202" s="160"/>
      <c r="H202" s="161"/>
    </row>
    <row r="203" spans="1:12" x14ac:dyDescent="0.2">
      <c r="A203" s="159"/>
      <c r="B203" s="160"/>
      <c r="C203" s="160"/>
      <c r="D203" s="160"/>
      <c r="E203" s="160"/>
      <c r="F203" s="160"/>
      <c r="G203" s="160"/>
      <c r="H203" s="161"/>
    </row>
    <row r="204" spans="1:12" x14ac:dyDescent="0.2">
      <c r="A204" s="159"/>
      <c r="B204" s="160"/>
      <c r="C204" s="160"/>
      <c r="D204" s="160"/>
      <c r="E204" s="160"/>
      <c r="F204" s="160"/>
      <c r="G204" s="160"/>
      <c r="H204" s="161"/>
    </row>
    <row r="205" spans="1:12" x14ac:dyDescent="0.2">
      <c r="A205" s="159"/>
      <c r="B205" s="160"/>
      <c r="C205" s="160"/>
      <c r="D205" s="160"/>
      <c r="E205" s="160"/>
      <c r="F205" s="160"/>
      <c r="G205" s="160"/>
      <c r="H205" s="161"/>
    </row>
    <row r="206" spans="1:12" x14ac:dyDescent="0.2">
      <c r="A206" s="159"/>
      <c r="B206" s="160"/>
      <c r="C206" s="160"/>
      <c r="D206" s="160"/>
      <c r="E206" s="160"/>
      <c r="F206" s="160"/>
      <c r="G206" s="160"/>
      <c r="H206" s="161"/>
    </row>
    <row r="207" spans="1:12" x14ac:dyDescent="0.2">
      <c r="A207" s="159"/>
      <c r="B207" s="160"/>
      <c r="C207" s="160"/>
      <c r="D207" s="160"/>
      <c r="E207" s="160"/>
      <c r="F207" s="160"/>
      <c r="G207" s="160"/>
      <c r="H207" s="161"/>
    </row>
    <row r="208" spans="1:12" x14ac:dyDescent="0.2">
      <c r="A208" s="159"/>
      <c r="B208" s="160"/>
      <c r="C208" s="160"/>
      <c r="D208" s="160"/>
      <c r="E208" s="160"/>
      <c r="F208" s="160"/>
      <c r="G208" s="160"/>
      <c r="H208" s="161"/>
    </row>
    <row r="209" spans="1:8" x14ac:dyDescent="0.2">
      <c r="A209" s="159"/>
      <c r="B209" s="160"/>
      <c r="C209" s="160"/>
      <c r="D209" s="160"/>
      <c r="E209" s="160"/>
      <c r="F209" s="160"/>
      <c r="G209" s="160"/>
      <c r="H209" s="161"/>
    </row>
    <row r="210" spans="1:8" x14ac:dyDescent="0.2">
      <c r="A210" s="159"/>
      <c r="B210" s="160"/>
      <c r="C210" s="160"/>
      <c r="D210" s="160"/>
      <c r="E210" s="160"/>
      <c r="F210" s="160"/>
      <c r="G210" s="160"/>
      <c r="H210" s="161"/>
    </row>
  </sheetData>
  <mergeCells count="17">
    <mergeCell ref="F11:H12"/>
    <mergeCell ref="A195:E195"/>
    <mergeCell ref="A11:A13"/>
    <mergeCell ref="B11:B13"/>
    <mergeCell ref="C11:C13"/>
    <mergeCell ref="D11:D13"/>
    <mergeCell ref="E11:E13"/>
    <mergeCell ref="D6:H6"/>
    <mergeCell ref="D7:H7"/>
    <mergeCell ref="D8:H8"/>
    <mergeCell ref="A9:H9"/>
    <mergeCell ref="A10:H10"/>
    <mergeCell ref="D1:H1"/>
    <mergeCell ref="D2:H2"/>
    <mergeCell ref="D3:H3"/>
    <mergeCell ref="D4:H4"/>
    <mergeCell ref="D5:H5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Пр.2</vt:lpstr>
      <vt:lpstr>Пр.3</vt:lpstr>
      <vt:lpstr>пр.5</vt:lpstr>
      <vt:lpstr>Пр.2!Заголовки_для_печати</vt:lpstr>
      <vt:lpstr>Пр.3!Заголовки_для_печати</vt:lpstr>
      <vt:lpstr>пр.5!Заголовки_для_печати</vt:lpstr>
      <vt:lpstr>Пр.2!Область_печати</vt:lpstr>
      <vt:lpstr>Пр.3!Область_печати</vt:lpstr>
      <vt:lpstr>пр.5!Область_печати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2026-05-22T08:15:56Z</cp:lastPrinted>
  <dcterms:created xsi:type="dcterms:W3CDTF">2022-12-09T13:19:00Z</dcterms:created>
  <dcterms:modified xsi:type="dcterms:W3CDTF">2026-05-22T08:16:13Z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1049-12.2.0.18607</vt:lpwstr>
  </property>
</Properties>
</file>