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activeTab="3"/>
  </bookViews>
  <sheets>
    <sheet name="Прил4" sheetId="6" r:id="rId1"/>
    <sheet name="пр.5" sheetId="7" state="hidden" r:id="rId2"/>
    <sheet name="Прил5" sheetId="15" r:id="rId3"/>
    <sheet name="Прил.6" sheetId="14" r:id="rId4"/>
  </sheets>
  <definedNames>
    <definedName name="_xlnm._FilterDatabase" localSheetId="1" hidden="1">пр.5!$A$12:$H$195</definedName>
    <definedName name="_xlnm._FilterDatabase" localSheetId="3" hidden="1">Прил.6!$A$11:$IZ$175</definedName>
    <definedName name="_xlnm._FilterDatabase" localSheetId="0" hidden="1">Прил4!$A$13:$M$40</definedName>
    <definedName name="_xlnm._FilterDatabase" localSheetId="2" hidden="1">Прил5!$A$10:$L$197</definedName>
    <definedName name="APPT" localSheetId="3">Прил.6!$A$19</definedName>
    <definedName name="APPT" localSheetId="2">Прил5!$A$18</definedName>
    <definedName name="FIO" localSheetId="3">Прил.6!#REF!</definedName>
    <definedName name="FIO" localSheetId="2">Прил5!$F$18</definedName>
    <definedName name="LAST_CELL" localSheetId="3">Прил.6!#REF!</definedName>
    <definedName name="LAST_CELL" localSheetId="2">Прил5!#REF!</definedName>
    <definedName name="SIGN" localSheetId="3">Прил.6!$A$19:$J$20</definedName>
    <definedName name="SIGN" localSheetId="2">Прил5!$A$18:$L$19</definedName>
    <definedName name="_xlnm.Print_Titles" localSheetId="1">пр.5!$11:$13</definedName>
    <definedName name="_xlnm.Print_Titles" localSheetId="3">Прил.6!$10:$11</definedName>
    <definedName name="_xlnm.Print_Titles" localSheetId="2">Прил5!$9:$10</definedName>
    <definedName name="_xlnm.Print_Area" localSheetId="1">пр.5!$A$1:$H$199</definedName>
    <definedName name="_xlnm.Print_Area" localSheetId="0">Прил4!$A$1:$J$40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4" l="1"/>
  <c r="I27" i="14"/>
  <c r="H27" i="14"/>
  <c r="J31" i="14"/>
  <c r="J32" i="14"/>
  <c r="J33" i="14"/>
  <c r="J174" i="14"/>
  <c r="J164" i="14"/>
  <c r="J167" i="14"/>
  <c r="J170" i="14"/>
  <c r="J172" i="14"/>
  <c r="J161" i="14"/>
  <c r="J58" i="14"/>
  <c r="J64" i="14"/>
  <c r="J68" i="14"/>
  <c r="J69" i="14"/>
  <c r="J70" i="14"/>
  <c r="J71" i="14"/>
  <c r="J72" i="14"/>
  <c r="J73" i="14"/>
  <c r="J79" i="14"/>
  <c r="J82" i="14"/>
  <c r="J85" i="14"/>
  <c r="J90" i="14"/>
  <c r="J96" i="14"/>
  <c r="J101" i="14"/>
  <c r="J107" i="14"/>
  <c r="J110" i="14"/>
  <c r="J116" i="14"/>
  <c r="J122" i="14"/>
  <c r="J128" i="14"/>
  <c r="J132" i="14"/>
  <c r="J133" i="14"/>
  <c r="J134" i="14"/>
  <c r="J136" i="14"/>
  <c r="J137" i="14"/>
  <c r="J140" i="14"/>
  <c r="J143" i="14"/>
  <c r="J146" i="14"/>
  <c r="J152" i="14"/>
  <c r="J155" i="14"/>
  <c r="J158" i="14"/>
  <c r="J159" i="14"/>
  <c r="J160" i="14"/>
  <c r="J20" i="14"/>
  <c r="J23" i="14"/>
  <c r="J26" i="14"/>
  <c r="J27" i="14"/>
  <c r="J28" i="14"/>
  <c r="J34" i="14"/>
  <c r="J40" i="14"/>
  <c r="J45" i="14"/>
  <c r="J51" i="14"/>
  <c r="J52" i="14"/>
  <c r="J17" i="14"/>
  <c r="E25" i="14"/>
  <c r="F16" i="14"/>
  <c r="F15" i="14" s="1"/>
  <c r="F19" i="14"/>
  <c r="F18" i="14" s="1"/>
  <c r="F22" i="14"/>
  <c r="F21" i="14" s="1"/>
  <c r="F33" i="14"/>
  <c r="F32" i="14" s="1"/>
  <c r="F31" i="14" s="1"/>
  <c r="F30" i="14" s="1"/>
  <c r="F29" i="14" s="1"/>
  <c r="F39" i="14"/>
  <c r="F38" i="14" s="1"/>
  <c r="F37" i="14" s="1"/>
  <c r="F36" i="14" s="1"/>
  <c r="F44" i="14"/>
  <c r="F43" i="14" s="1"/>
  <c r="F42" i="14" s="1"/>
  <c r="F41" i="14" s="1"/>
  <c r="F50" i="14"/>
  <c r="F49" i="14" s="1"/>
  <c r="F48" i="14" s="1"/>
  <c r="F47" i="14" s="1"/>
  <c r="F46" i="14" s="1"/>
  <c r="F57" i="14"/>
  <c r="F56" i="14" s="1"/>
  <c r="F55" i="14" s="1"/>
  <c r="F54" i="14" s="1"/>
  <c r="F53" i="14" s="1"/>
  <c r="F63" i="14"/>
  <c r="F62" i="14" s="1"/>
  <c r="F61" i="14" s="1"/>
  <c r="F67" i="14"/>
  <c r="F66" i="14" s="1"/>
  <c r="F65" i="14" s="1"/>
  <c r="F70" i="14"/>
  <c r="F69" i="14" s="1"/>
  <c r="F72" i="14"/>
  <c r="F78" i="14"/>
  <c r="F77" i="14" s="1"/>
  <c r="F81" i="14"/>
  <c r="F80" i="14" s="1"/>
  <c r="F84" i="14"/>
  <c r="F83" i="14" s="1"/>
  <c r="F89" i="14"/>
  <c r="F88" i="14" s="1"/>
  <c r="F87" i="14" s="1"/>
  <c r="F86" i="14" s="1"/>
  <c r="F95" i="14"/>
  <c r="F94" i="14" s="1"/>
  <c r="F93" i="14" s="1"/>
  <c r="F92" i="14" s="1"/>
  <c r="F100" i="14"/>
  <c r="F99" i="14" s="1"/>
  <c r="F98" i="14" s="1"/>
  <c r="F97" i="14" s="1"/>
  <c r="F106" i="14"/>
  <c r="F105" i="14" s="1"/>
  <c r="F109" i="14"/>
  <c r="F108" i="14" s="1"/>
  <c r="F115" i="14"/>
  <c r="F114" i="14" s="1"/>
  <c r="F113" i="14" s="1"/>
  <c r="F112" i="14" s="1"/>
  <c r="F111" i="14" s="1"/>
  <c r="F121" i="14"/>
  <c r="F120" i="14" s="1"/>
  <c r="F119" i="14" s="1"/>
  <c r="F118" i="14" s="1"/>
  <c r="F117" i="14" s="1"/>
  <c r="F127" i="14"/>
  <c r="F126" i="14" s="1"/>
  <c r="F125" i="14" s="1"/>
  <c r="F124" i="14" s="1"/>
  <c r="F132" i="14"/>
  <c r="E132" i="14"/>
  <c r="F135" i="14"/>
  <c r="E135" i="14"/>
  <c r="F139" i="14"/>
  <c r="F138" i="14" s="1"/>
  <c r="F142" i="14"/>
  <c r="F141" i="14" s="1"/>
  <c r="F145" i="14"/>
  <c r="F144" i="14" s="1"/>
  <c r="F151" i="14"/>
  <c r="F150" i="14" s="1"/>
  <c r="F154" i="14"/>
  <c r="F153" i="14" s="1"/>
  <c r="F157" i="14"/>
  <c r="F156" i="14" s="1"/>
  <c r="F104" i="14" l="1"/>
  <c r="F103" i="14" s="1"/>
  <c r="F102" i="14" s="1"/>
  <c r="F131" i="14"/>
  <c r="F35" i="14"/>
  <c r="F149" i="14"/>
  <c r="F148" i="14" s="1"/>
  <c r="F147" i="14" s="1"/>
  <c r="F76" i="14"/>
  <c r="F75" i="14" s="1"/>
  <c r="F74" i="14" s="1"/>
  <c r="F130" i="14"/>
  <c r="F129" i="14" s="1"/>
  <c r="F123" i="14" s="1"/>
  <c r="F91" i="14"/>
  <c r="F60" i="14"/>
  <c r="F59" i="14" s="1"/>
  <c r="G28" i="14"/>
  <c r="F27" i="14"/>
  <c r="G134" i="14"/>
  <c r="H171" i="14"/>
  <c r="I171" i="14"/>
  <c r="J171" i="14" s="1"/>
  <c r="H169" i="14"/>
  <c r="I169" i="14"/>
  <c r="J169" i="14" s="1"/>
  <c r="H166" i="14"/>
  <c r="H165" i="14" s="1"/>
  <c r="I166" i="14"/>
  <c r="H163" i="14"/>
  <c r="H162" i="14" s="1"/>
  <c r="I163" i="14"/>
  <c r="H160" i="14"/>
  <c r="H159" i="14" s="1"/>
  <c r="I160" i="14"/>
  <c r="I159" i="14" s="1"/>
  <c r="H157" i="14"/>
  <c r="H156" i="14" s="1"/>
  <c r="I157" i="14"/>
  <c r="H154" i="14"/>
  <c r="H153" i="14" s="1"/>
  <c r="I154" i="14"/>
  <c r="H151" i="14"/>
  <c r="H150" i="14" s="1"/>
  <c r="I151" i="14"/>
  <c r="H145" i="14"/>
  <c r="H144" i="14" s="1"/>
  <c r="I145" i="14"/>
  <c r="H142" i="14"/>
  <c r="H141" i="14" s="1"/>
  <c r="I142" i="14"/>
  <c r="H139" i="14"/>
  <c r="H138" i="14" s="1"/>
  <c r="I139" i="14"/>
  <c r="H135" i="14"/>
  <c r="I135" i="14"/>
  <c r="J135" i="14" s="1"/>
  <c r="H132" i="14"/>
  <c r="I132" i="14"/>
  <c r="H127" i="14"/>
  <c r="H126" i="14" s="1"/>
  <c r="H125" i="14" s="1"/>
  <c r="H124" i="14" s="1"/>
  <c r="I127" i="14"/>
  <c r="H121" i="14"/>
  <c r="H120" i="14" s="1"/>
  <c r="H119" i="14" s="1"/>
  <c r="H118" i="14" s="1"/>
  <c r="H117" i="14" s="1"/>
  <c r="I121" i="14"/>
  <c r="H115" i="14"/>
  <c r="H114" i="14" s="1"/>
  <c r="H113" i="14" s="1"/>
  <c r="H112" i="14" s="1"/>
  <c r="H111" i="14" s="1"/>
  <c r="I115" i="14"/>
  <c r="H109" i="14"/>
  <c r="H108" i="14" s="1"/>
  <c r="I109" i="14"/>
  <c r="H106" i="14"/>
  <c r="H105" i="14" s="1"/>
  <c r="I106" i="14"/>
  <c r="H100" i="14"/>
  <c r="H99" i="14" s="1"/>
  <c r="H98" i="14" s="1"/>
  <c r="H97" i="14" s="1"/>
  <c r="I100" i="14"/>
  <c r="H95" i="14"/>
  <c r="H94" i="14" s="1"/>
  <c r="H93" i="14" s="1"/>
  <c r="H92" i="14" s="1"/>
  <c r="I95" i="14"/>
  <c r="H89" i="14"/>
  <c r="H88" i="14" s="1"/>
  <c r="H87" i="14" s="1"/>
  <c r="H86" i="14" s="1"/>
  <c r="I89" i="14"/>
  <c r="H84" i="14"/>
  <c r="H83" i="14" s="1"/>
  <c r="I84" i="14"/>
  <c r="H81" i="14"/>
  <c r="H80" i="14" s="1"/>
  <c r="I81" i="14"/>
  <c r="H78" i="14"/>
  <c r="H77" i="14" s="1"/>
  <c r="I78" i="14"/>
  <c r="H72" i="14"/>
  <c r="H71" i="14" s="1"/>
  <c r="H70" i="14" s="1"/>
  <c r="H69" i="14" s="1"/>
  <c r="I72" i="14"/>
  <c r="I71" i="14" s="1"/>
  <c r="I70" i="14" s="1"/>
  <c r="I69" i="14" s="1"/>
  <c r="H67" i="14"/>
  <c r="H66" i="14" s="1"/>
  <c r="H65" i="14" s="1"/>
  <c r="I67" i="14"/>
  <c r="H63" i="14"/>
  <c r="H62" i="14" s="1"/>
  <c r="H61" i="14" s="1"/>
  <c r="I63" i="14"/>
  <c r="H57" i="14"/>
  <c r="H56" i="14" s="1"/>
  <c r="H55" i="14" s="1"/>
  <c r="H54" i="14" s="1"/>
  <c r="H53" i="14" s="1"/>
  <c r="I57" i="14"/>
  <c r="H50" i="14"/>
  <c r="H49" i="14" s="1"/>
  <c r="H48" i="14" s="1"/>
  <c r="H47" i="14" s="1"/>
  <c r="H46" i="14" s="1"/>
  <c r="I50" i="14"/>
  <c r="H44" i="14"/>
  <c r="H43" i="14" s="1"/>
  <c r="H42" i="14" s="1"/>
  <c r="H41" i="14" s="1"/>
  <c r="I44" i="14"/>
  <c r="H39" i="14"/>
  <c r="H38" i="14" s="1"/>
  <c r="H37" i="14" s="1"/>
  <c r="H36" i="14" s="1"/>
  <c r="I39" i="14"/>
  <c r="H33" i="14"/>
  <c r="H32" i="14" s="1"/>
  <c r="H31" i="14" s="1"/>
  <c r="H30" i="14" s="1"/>
  <c r="H29" i="14" s="1"/>
  <c r="I33" i="14"/>
  <c r="H25" i="14"/>
  <c r="H24" i="14" s="1"/>
  <c r="I25" i="14"/>
  <c r="H22" i="14"/>
  <c r="H21" i="14" s="1"/>
  <c r="I22" i="14"/>
  <c r="H19" i="14"/>
  <c r="H18" i="14" s="1"/>
  <c r="I19" i="14"/>
  <c r="H16" i="14"/>
  <c r="H15" i="14" s="1"/>
  <c r="I16" i="14"/>
  <c r="H38" i="6"/>
  <c r="H40" i="6"/>
  <c r="H36" i="6"/>
  <c r="H33" i="6"/>
  <c r="H31" i="6"/>
  <c r="H24" i="6"/>
  <c r="H22" i="6"/>
  <c r="H20" i="6"/>
  <c r="H14" i="6"/>
  <c r="H27" i="6"/>
  <c r="G40" i="6"/>
  <c r="G36" i="6"/>
  <c r="G33" i="6"/>
  <c r="G31" i="6"/>
  <c r="G27" i="6"/>
  <c r="G24" i="6"/>
  <c r="G22" i="6"/>
  <c r="G20" i="6"/>
  <c r="G14" i="6"/>
  <c r="I165" i="14" l="1"/>
  <c r="J165" i="14" s="1"/>
  <c r="J166" i="14"/>
  <c r="I162" i="14"/>
  <c r="J162" i="14" s="1"/>
  <c r="J163" i="14"/>
  <c r="I156" i="14"/>
  <c r="J156" i="14" s="1"/>
  <c r="J157" i="14"/>
  <c r="I153" i="14"/>
  <c r="J153" i="14" s="1"/>
  <c r="J154" i="14"/>
  <c r="I150" i="14"/>
  <c r="J150" i="14" s="1"/>
  <c r="J151" i="14"/>
  <c r="I144" i="14"/>
  <c r="J144" i="14" s="1"/>
  <c r="J145" i="14"/>
  <c r="I141" i="14"/>
  <c r="J141" i="14" s="1"/>
  <c r="J142" i="14"/>
  <c r="I138" i="14"/>
  <c r="J138" i="14" s="1"/>
  <c r="J139" i="14"/>
  <c r="I120" i="14"/>
  <c r="J121" i="14"/>
  <c r="I114" i="14"/>
  <c r="J115" i="14"/>
  <c r="I108" i="14"/>
  <c r="J108" i="14" s="1"/>
  <c r="J109" i="14"/>
  <c r="I105" i="14"/>
  <c r="J105" i="14" s="1"/>
  <c r="J106" i="14"/>
  <c r="I99" i="14"/>
  <c r="J100" i="14"/>
  <c r="I94" i="14"/>
  <c r="J95" i="14"/>
  <c r="I88" i="14"/>
  <c r="J89" i="14"/>
  <c r="I83" i="14"/>
  <c r="J83" i="14" s="1"/>
  <c r="J84" i="14"/>
  <c r="I80" i="14"/>
  <c r="J80" i="14" s="1"/>
  <c r="J81" i="14"/>
  <c r="I77" i="14"/>
  <c r="J77" i="14" s="1"/>
  <c r="J78" i="14"/>
  <c r="I66" i="14"/>
  <c r="J67" i="14"/>
  <c r="I62" i="14"/>
  <c r="J63" i="14"/>
  <c r="I56" i="14"/>
  <c r="J57" i="14"/>
  <c r="I24" i="14"/>
  <c r="J24" i="14" s="1"/>
  <c r="J25" i="14"/>
  <c r="I21" i="14"/>
  <c r="J21" i="14" s="1"/>
  <c r="J22" i="14"/>
  <c r="I18" i="14"/>
  <c r="J18" i="14" s="1"/>
  <c r="J19" i="14"/>
  <c r="I15" i="14"/>
  <c r="J15" i="14" s="1"/>
  <c r="J16" i="14"/>
  <c r="I32" i="14"/>
  <c r="I43" i="14"/>
  <c r="J44" i="14"/>
  <c r="I38" i="14"/>
  <c r="J39" i="14"/>
  <c r="I49" i="14"/>
  <c r="J50" i="14"/>
  <c r="I126" i="14"/>
  <c r="J127" i="14"/>
  <c r="G27" i="14"/>
  <c r="F25" i="14"/>
  <c r="F24" i="14" s="1"/>
  <c r="F14" i="14" s="1"/>
  <c r="F13" i="14" s="1"/>
  <c r="F12" i="14" s="1"/>
  <c r="I168" i="14"/>
  <c r="J168" i="14" s="1"/>
  <c r="H168" i="14"/>
  <c r="H149" i="14" s="1"/>
  <c r="H148" i="14" s="1"/>
  <c r="H147" i="14" s="1"/>
  <c r="I131" i="14"/>
  <c r="H131" i="14"/>
  <c r="H130" i="14" s="1"/>
  <c r="H129" i="14" s="1"/>
  <c r="H123" i="14" s="1"/>
  <c r="H104" i="14"/>
  <c r="H103" i="14" s="1"/>
  <c r="H102" i="14" s="1"/>
  <c r="H91" i="14"/>
  <c r="H76" i="14"/>
  <c r="H75" i="14" s="1"/>
  <c r="H74" i="14" s="1"/>
  <c r="H60" i="14"/>
  <c r="H59" i="14" s="1"/>
  <c r="H35" i="14"/>
  <c r="H14" i="14"/>
  <c r="H13" i="14" s="1"/>
  <c r="H12" i="14" s="1"/>
  <c r="N79" i="15"/>
  <c r="N78" i="15" s="1"/>
  <c r="K79" i="15"/>
  <c r="K78" i="15" s="1"/>
  <c r="M78" i="15"/>
  <c r="L78" i="15"/>
  <c r="J78" i="15"/>
  <c r="I78" i="15"/>
  <c r="F78" i="15"/>
  <c r="G30" i="15"/>
  <c r="I30" i="15"/>
  <c r="J30" i="15"/>
  <c r="K30" i="15"/>
  <c r="L30" i="15"/>
  <c r="M30" i="15"/>
  <c r="N30" i="15"/>
  <c r="F30" i="15"/>
  <c r="G29" i="15"/>
  <c r="H31" i="15"/>
  <c r="H30" i="15" s="1"/>
  <c r="I149" i="14" l="1"/>
  <c r="I130" i="14"/>
  <c r="J131" i="14"/>
  <c r="I119" i="14"/>
  <c r="J120" i="14"/>
  <c r="I113" i="14"/>
  <c r="J114" i="14"/>
  <c r="I104" i="14"/>
  <c r="I103" i="14" s="1"/>
  <c r="I98" i="14"/>
  <c r="J99" i="14"/>
  <c r="I93" i="14"/>
  <c r="J94" i="14"/>
  <c r="I87" i="14"/>
  <c r="J88" i="14"/>
  <c r="I76" i="14"/>
  <c r="I75" i="14" s="1"/>
  <c r="I65" i="14"/>
  <c r="J65" i="14" s="1"/>
  <c r="J66" i="14"/>
  <c r="I61" i="14"/>
  <c r="J62" i="14"/>
  <c r="I55" i="14"/>
  <c r="J56" i="14"/>
  <c r="I14" i="14"/>
  <c r="I31" i="14"/>
  <c r="I42" i="14"/>
  <c r="J43" i="14"/>
  <c r="I37" i="14"/>
  <c r="J38" i="14"/>
  <c r="I48" i="14"/>
  <c r="J49" i="14"/>
  <c r="I125" i="14"/>
  <c r="J126" i="14"/>
  <c r="H173" i="14"/>
  <c r="H175" i="14" s="1"/>
  <c r="K29" i="15"/>
  <c r="G27" i="15"/>
  <c r="G26" i="15" s="1"/>
  <c r="H78" i="15"/>
  <c r="H79" i="15"/>
  <c r="I148" i="14" l="1"/>
  <c r="J149" i="14"/>
  <c r="I129" i="14"/>
  <c r="J129" i="14" s="1"/>
  <c r="J130" i="14"/>
  <c r="I118" i="14"/>
  <c r="J119" i="14"/>
  <c r="I112" i="14"/>
  <c r="J113" i="14"/>
  <c r="J104" i="14"/>
  <c r="I102" i="14"/>
  <c r="J102" i="14" s="1"/>
  <c r="J103" i="14"/>
  <c r="I97" i="14"/>
  <c r="J97" i="14" s="1"/>
  <c r="J98" i="14"/>
  <c r="I92" i="14"/>
  <c r="J93" i="14"/>
  <c r="I86" i="14"/>
  <c r="J86" i="14" s="1"/>
  <c r="J87" i="14"/>
  <c r="J76" i="14"/>
  <c r="I74" i="14"/>
  <c r="J74" i="14" s="1"/>
  <c r="J75" i="14"/>
  <c r="J61" i="14"/>
  <c r="I60" i="14"/>
  <c r="I54" i="14"/>
  <c r="J55" i="14"/>
  <c r="I13" i="14"/>
  <c r="J14" i="14"/>
  <c r="I30" i="14"/>
  <c r="I41" i="14"/>
  <c r="J41" i="14" s="1"/>
  <c r="J42" i="14"/>
  <c r="I36" i="14"/>
  <c r="J37" i="14"/>
  <c r="I47" i="14"/>
  <c r="J48" i="14"/>
  <c r="I124" i="14"/>
  <c r="J125" i="14"/>
  <c r="G172" i="14"/>
  <c r="I147" i="14" l="1"/>
  <c r="J147" i="14" s="1"/>
  <c r="J148" i="14"/>
  <c r="I117" i="14"/>
  <c r="J117" i="14" s="1"/>
  <c r="J118" i="14"/>
  <c r="I111" i="14"/>
  <c r="J111" i="14" s="1"/>
  <c r="J112" i="14"/>
  <c r="J92" i="14"/>
  <c r="I91" i="14"/>
  <c r="J91" i="14" s="1"/>
  <c r="I59" i="14"/>
  <c r="J59" i="14" s="1"/>
  <c r="J60" i="14"/>
  <c r="I53" i="14"/>
  <c r="J53" i="14" s="1"/>
  <c r="J54" i="14"/>
  <c r="I12" i="14"/>
  <c r="J12" i="14" s="1"/>
  <c r="J13" i="14"/>
  <c r="I29" i="14"/>
  <c r="J29" i="14" s="1"/>
  <c r="J30" i="14"/>
  <c r="J36" i="14"/>
  <c r="I35" i="14"/>
  <c r="J35" i="14" s="1"/>
  <c r="I46" i="14"/>
  <c r="J46" i="14" s="1"/>
  <c r="J47" i="14"/>
  <c r="J124" i="14"/>
  <c r="I123" i="14"/>
  <c r="E29" i="6"/>
  <c r="E27" i="6" s="1"/>
  <c r="E18" i="6"/>
  <c r="J123" i="14" l="1"/>
  <c r="I173" i="14"/>
  <c r="N186" i="15"/>
  <c r="N185" i="15" s="1"/>
  <c r="N184" i="15" s="1"/>
  <c r="N183" i="15" s="1"/>
  <c r="N182" i="15" s="1"/>
  <c r="N181" i="15" s="1"/>
  <c r="J35" i="6" s="1"/>
  <c r="N195" i="15"/>
  <c r="J39" i="6" s="1"/>
  <c r="N193" i="15"/>
  <c r="N192" i="15" s="1"/>
  <c r="N191" i="15" s="1"/>
  <c r="N190" i="15" s="1"/>
  <c r="N189" i="15" s="1"/>
  <c r="N188" i="15" s="1"/>
  <c r="M192" i="15"/>
  <c r="M191" i="15" s="1"/>
  <c r="M190" i="15" s="1"/>
  <c r="M189" i="15" s="1"/>
  <c r="M188" i="15" s="1"/>
  <c r="M187" i="15" s="1"/>
  <c r="M185" i="15"/>
  <c r="M184" i="15" s="1"/>
  <c r="M183" i="15" s="1"/>
  <c r="M182" i="15" s="1"/>
  <c r="M181" i="15" s="1"/>
  <c r="N180" i="15"/>
  <c r="N179" i="15" s="1"/>
  <c r="N178" i="15" s="1"/>
  <c r="N177" i="15" s="1"/>
  <c r="N176" i="15" s="1"/>
  <c r="N175" i="15" s="1"/>
  <c r="J34" i="6" s="1"/>
  <c r="M179" i="15"/>
  <c r="M178" i="15" s="1"/>
  <c r="M177" i="15" s="1"/>
  <c r="M176" i="15" s="1"/>
  <c r="M175" i="15" s="1"/>
  <c r="N173" i="15"/>
  <c r="N172" i="15" s="1"/>
  <c r="M172" i="15"/>
  <c r="N171" i="15"/>
  <c r="N170" i="15" s="1"/>
  <c r="M170" i="15"/>
  <c r="N164" i="15"/>
  <c r="N163" i="15" s="1"/>
  <c r="N162" i="15" s="1"/>
  <c r="N161" i="15" s="1"/>
  <c r="M163" i="15"/>
  <c r="M162" i="15" s="1"/>
  <c r="M161" i="15" s="1"/>
  <c r="N160" i="15"/>
  <c r="N159" i="15" s="1"/>
  <c r="N158" i="15" s="1"/>
  <c r="N157" i="15" s="1"/>
  <c r="M159" i="15"/>
  <c r="M158" i="15" s="1"/>
  <c r="M157" i="15" s="1"/>
  <c r="N155" i="15"/>
  <c r="N154" i="15" s="1"/>
  <c r="M154" i="15"/>
  <c r="N153" i="15"/>
  <c r="N152" i="15" s="1"/>
  <c r="M152" i="15"/>
  <c r="N151" i="15"/>
  <c r="N150" i="15" s="1"/>
  <c r="M150" i="15"/>
  <c r="N146" i="15"/>
  <c r="N145" i="15" s="1"/>
  <c r="N144" i="15" s="1"/>
  <c r="N143" i="15" s="1"/>
  <c r="N142" i="15" s="1"/>
  <c r="M145" i="15"/>
  <c r="M144" i="15" s="1"/>
  <c r="M143" i="15" s="1"/>
  <c r="M142" i="15" s="1"/>
  <c r="N141" i="15"/>
  <c r="N140" i="15" s="1"/>
  <c r="N139" i="15" s="1"/>
  <c r="N138" i="15" s="1"/>
  <c r="M140" i="15"/>
  <c r="M139" i="15" s="1"/>
  <c r="M138" i="15" s="1"/>
  <c r="N135" i="15"/>
  <c r="N134" i="15" s="1"/>
  <c r="N133" i="15" s="1"/>
  <c r="N132" i="15" s="1"/>
  <c r="N131" i="15" s="1"/>
  <c r="M134" i="15"/>
  <c r="M133" i="15" s="1"/>
  <c r="M132" i="15" s="1"/>
  <c r="M131" i="15" s="1"/>
  <c r="N130" i="15"/>
  <c r="N129" i="15" s="1"/>
  <c r="N128" i="15" s="1"/>
  <c r="N127" i="15" s="1"/>
  <c r="M129" i="15"/>
  <c r="M128" i="15" s="1"/>
  <c r="M127" i="15" s="1"/>
  <c r="N126" i="15"/>
  <c r="N125" i="15" s="1"/>
  <c r="N124" i="15" s="1"/>
  <c r="N123" i="15" s="1"/>
  <c r="M125" i="15"/>
  <c r="M124" i="15" s="1"/>
  <c r="M123" i="15" s="1"/>
  <c r="N120" i="15"/>
  <c r="M119" i="15"/>
  <c r="N118" i="15"/>
  <c r="N117" i="15" s="1"/>
  <c r="N116" i="15" s="1"/>
  <c r="N115" i="15" s="1"/>
  <c r="N114" i="15" s="1"/>
  <c r="N113" i="15" s="1"/>
  <c r="J28" i="6" s="1"/>
  <c r="M117" i="15"/>
  <c r="N111" i="15"/>
  <c r="N110" i="15" s="1"/>
  <c r="N109" i="15" s="1"/>
  <c r="N108" i="15" s="1"/>
  <c r="N107" i="15" s="1"/>
  <c r="M110" i="15"/>
  <c r="M109" i="15" s="1"/>
  <c r="M108" i="15" s="1"/>
  <c r="M107" i="15" s="1"/>
  <c r="N106" i="15"/>
  <c r="N105" i="15" s="1"/>
  <c r="N104" i="15" s="1"/>
  <c r="N103" i="15" s="1"/>
  <c r="N102" i="15" s="1"/>
  <c r="M105" i="15"/>
  <c r="M104" i="15" s="1"/>
  <c r="M103" i="15" s="1"/>
  <c r="M102" i="15" s="1"/>
  <c r="N100" i="15"/>
  <c r="N99" i="15" s="1"/>
  <c r="N98" i="15" s="1"/>
  <c r="N97" i="15" s="1"/>
  <c r="N96" i="15" s="1"/>
  <c r="M99" i="15"/>
  <c r="M98" i="15" s="1"/>
  <c r="M97" i="15" s="1"/>
  <c r="M96" i="15" s="1"/>
  <c r="M94" i="15"/>
  <c r="M93" i="15" s="1"/>
  <c r="M92" i="15" s="1"/>
  <c r="N91" i="15"/>
  <c r="N90" i="15" s="1"/>
  <c r="N89" i="15" s="1"/>
  <c r="N88" i="15" s="1"/>
  <c r="M90" i="15"/>
  <c r="M89" i="15" s="1"/>
  <c r="M88" i="15" s="1"/>
  <c r="N84" i="15"/>
  <c r="N83" i="15" s="1"/>
  <c r="N82" i="15" s="1"/>
  <c r="N81" i="15" s="1"/>
  <c r="N80" i="15" s="1"/>
  <c r="M83" i="15"/>
  <c r="M82" i="15" s="1"/>
  <c r="M81" i="15" s="1"/>
  <c r="M80" i="15" s="1"/>
  <c r="N77" i="15"/>
  <c r="N76" i="15" s="1"/>
  <c r="M76" i="15"/>
  <c r="N75" i="15"/>
  <c r="N74" i="15" s="1"/>
  <c r="M74" i="15"/>
  <c r="N73" i="15"/>
  <c r="N72" i="15" s="1"/>
  <c r="M72" i="15"/>
  <c r="N71" i="15"/>
  <c r="N70" i="15" s="1"/>
  <c r="M70" i="15"/>
  <c r="N64" i="15"/>
  <c r="N63" i="15"/>
  <c r="M62" i="15"/>
  <c r="M61" i="15" s="1"/>
  <c r="M60" i="15" s="1"/>
  <c r="M59" i="15" s="1"/>
  <c r="M58" i="15" s="1"/>
  <c r="M57" i="15" s="1"/>
  <c r="N56" i="15"/>
  <c r="N55" i="15" s="1"/>
  <c r="N54" i="15" s="1"/>
  <c r="N53" i="15" s="1"/>
  <c r="N52" i="15" s="1"/>
  <c r="M55" i="15"/>
  <c r="M54" i="15" s="1"/>
  <c r="M53" i="15" s="1"/>
  <c r="M52" i="15" s="1"/>
  <c r="N51" i="15"/>
  <c r="N50" i="15" s="1"/>
  <c r="N49" i="15" s="1"/>
  <c r="N48" i="15" s="1"/>
  <c r="N47" i="15" s="1"/>
  <c r="M50" i="15"/>
  <c r="M49" i="15" s="1"/>
  <c r="M48" i="15" s="1"/>
  <c r="M47" i="15" s="1"/>
  <c r="N45" i="15"/>
  <c r="N44" i="15" s="1"/>
  <c r="N43" i="15" s="1"/>
  <c r="N42" i="15" s="1"/>
  <c r="N41" i="15" s="1"/>
  <c r="N40" i="15" s="1"/>
  <c r="J18" i="6" s="1"/>
  <c r="M44" i="15"/>
  <c r="M43" i="15" s="1"/>
  <c r="M42" i="15" s="1"/>
  <c r="M41" i="15" s="1"/>
  <c r="M40" i="15" s="1"/>
  <c r="N39" i="15"/>
  <c r="M38" i="15"/>
  <c r="N37" i="15"/>
  <c r="N36" i="15" s="1"/>
  <c r="M36" i="15"/>
  <c r="N29" i="15"/>
  <c r="N28" i="15"/>
  <c r="M27" i="15"/>
  <c r="N24" i="15"/>
  <c r="N23" i="15" s="1"/>
  <c r="N22" i="15" s="1"/>
  <c r="N21" i="15" s="1"/>
  <c r="M23" i="15"/>
  <c r="M22" i="15" s="1"/>
  <c r="M21" i="15" s="1"/>
  <c r="N18" i="15"/>
  <c r="N17" i="15" s="1"/>
  <c r="N16" i="15" s="1"/>
  <c r="N15" i="15" s="1"/>
  <c r="N14" i="15" s="1"/>
  <c r="N13" i="15" s="1"/>
  <c r="J15" i="6" s="1"/>
  <c r="M17" i="15"/>
  <c r="M16" i="15" s="1"/>
  <c r="M15" i="15" s="1"/>
  <c r="M14" i="15" s="1"/>
  <c r="M13" i="15" s="1"/>
  <c r="J119" i="15"/>
  <c r="K195" i="15"/>
  <c r="K193" i="15"/>
  <c r="K192" i="15" s="1"/>
  <c r="K191" i="15" s="1"/>
  <c r="K190" i="15" s="1"/>
  <c r="K189" i="15" s="1"/>
  <c r="K188" i="15" s="1"/>
  <c r="K187" i="15" s="1"/>
  <c r="I37" i="6" s="1"/>
  <c r="K180" i="15"/>
  <c r="K179" i="15" s="1"/>
  <c r="K178" i="15" s="1"/>
  <c r="K177" i="15" s="1"/>
  <c r="K176" i="15" s="1"/>
  <c r="K175" i="15" s="1"/>
  <c r="I34" i="6" s="1"/>
  <c r="K173" i="15"/>
  <c r="K172" i="15" s="1"/>
  <c r="K171" i="15"/>
  <c r="K170" i="15" s="1"/>
  <c r="K164" i="15"/>
  <c r="K163" i="15" s="1"/>
  <c r="K162" i="15" s="1"/>
  <c r="K161" i="15" s="1"/>
  <c r="K160" i="15"/>
  <c r="K159" i="15" s="1"/>
  <c r="K158" i="15" s="1"/>
  <c r="K157" i="15" s="1"/>
  <c r="K155" i="15"/>
  <c r="K154" i="15" s="1"/>
  <c r="K153" i="15"/>
  <c r="K152" i="15" s="1"/>
  <c r="K151" i="15"/>
  <c r="K150" i="15" s="1"/>
  <c r="K146" i="15"/>
  <c r="K145" i="15" s="1"/>
  <c r="K144" i="15" s="1"/>
  <c r="K143" i="15" s="1"/>
  <c r="K142" i="15" s="1"/>
  <c r="K141" i="15"/>
  <c r="K140" i="15" s="1"/>
  <c r="K139" i="15" s="1"/>
  <c r="K138" i="15" s="1"/>
  <c r="K135" i="15"/>
  <c r="K134" i="15" s="1"/>
  <c r="K133" i="15" s="1"/>
  <c r="K132" i="15" s="1"/>
  <c r="K131" i="15" s="1"/>
  <c r="K126" i="15"/>
  <c r="K125" i="15" s="1"/>
  <c r="K124" i="15" s="1"/>
  <c r="K123" i="15" s="1"/>
  <c r="K120" i="15"/>
  <c r="K118" i="15"/>
  <c r="K117" i="15" s="1"/>
  <c r="K116" i="15" s="1"/>
  <c r="K115" i="15" s="1"/>
  <c r="K114" i="15" s="1"/>
  <c r="K113" i="15" s="1"/>
  <c r="I28" i="6" s="1"/>
  <c r="K111" i="15"/>
  <c r="K110" i="15" s="1"/>
  <c r="K109" i="15" s="1"/>
  <c r="K108" i="15" s="1"/>
  <c r="K107" i="15" s="1"/>
  <c r="K106" i="15"/>
  <c r="K105" i="15" s="1"/>
  <c r="K104" i="15" s="1"/>
  <c r="K103" i="15" s="1"/>
  <c r="K102" i="15" s="1"/>
  <c r="K100" i="15"/>
  <c r="K99" i="15" s="1"/>
  <c r="K98" i="15" s="1"/>
  <c r="K97" i="15" s="1"/>
  <c r="K96" i="15" s="1"/>
  <c r="K91" i="15"/>
  <c r="K90" i="15" s="1"/>
  <c r="K89" i="15" s="1"/>
  <c r="K88" i="15" s="1"/>
  <c r="K84" i="15"/>
  <c r="K83" i="15" s="1"/>
  <c r="K82" i="15" s="1"/>
  <c r="K81" i="15" s="1"/>
  <c r="K80" i="15" s="1"/>
  <c r="K77" i="15"/>
  <c r="K76" i="15" s="1"/>
  <c r="K75" i="15"/>
  <c r="K74" i="15" s="1"/>
  <c r="K73" i="15"/>
  <c r="K72" i="15" s="1"/>
  <c r="K71" i="15"/>
  <c r="K70" i="15" s="1"/>
  <c r="K64" i="15"/>
  <c r="K63" i="15"/>
  <c r="K56" i="15"/>
  <c r="K55" i="15" s="1"/>
  <c r="K54" i="15" s="1"/>
  <c r="K53" i="15" s="1"/>
  <c r="K52" i="15" s="1"/>
  <c r="K51" i="15"/>
  <c r="K50" i="15" s="1"/>
  <c r="K49" i="15" s="1"/>
  <c r="K48" i="15" s="1"/>
  <c r="K47" i="15" s="1"/>
  <c r="K45" i="15"/>
  <c r="K44" i="15" s="1"/>
  <c r="K43" i="15" s="1"/>
  <c r="K42" i="15" s="1"/>
  <c r="K41" i="15" s="1"/>
  <c r="K40" i="15" s="1"/>
  <c r="I18" i="6" s="1"/>
  <c r="K39" i="15"/>
  <c r="K38" i="15" s="1"/>
  <c r="I17" i="6" s="1"/>
  <c r="K37" i="15"/>
  <c r="K36" i="15" s="1"/>
  <c r="K28" i="15"/>
  <c r="K24" i="15"/>
  <c r="K23" i="15" s="1"/>
  <c r="K22" i="15" s="1"/>
  <c r="K21" i="15" s="1"/>
  <c r="K18" i="15"/>
  <c r="K17" i="15" s="1"/>
  <c r="K16" i="15" s="1"/>
  <c r="K15" i="15" s="1"/>
  <c r="K14" i="15" s="1"/>
  <c r="K13" i="15" s="1"/>
  <c r="I15" i="6" s="1"/>
  <c r="J17" i="15"/>
  <c r="J16" i="15" s="1"/>
  <c r="J15" i="15" s="1"/>
  <c r="J14" i="15" s="1"/>
  <c r="J13" i="15" s="1"/>
  <c r="J23" i="15"/>
  <c r="J22" i="15" s="1"/>
  <c r="J21" i="15" s="1"/>
  <c r="J27" i="15"/>
  <c r="J36" i="15"/>
  <c r="J38" i="15"/>
  <c r="J44" i="15"/>
  <c r="J43" i="15" s="1"/>
  <c r="J42" i="15" s="1"/>
  <c r="J41" i="15" s="1"/>
  <c r="J40" i="15" s="1"/>
  <c r="J50" i="15"/>
  <c r="J49" i="15" s="1"/>
  <c r="J48" i="15" s="1"/>
  <c r="J47" i="15" s="1"/>
  <c r="J55" i="15"/>
  <c r="J54" i="15" s="1"/>
  <c r="J53" i="15" s="1"/>
  <c r="J52" i="15" s="1"/>
  <c r="J62" i="15"/>
  <c r="J61" i="15" s="1"/>
  <c r="J60" i="15" s="1"/>
  <c r="J59" i="15" s="1"/>
  <c r="J58" i="15" s="1"/>
  <c r="J57" i="15" s="1"/>
  <c r="J70" i="15"/>
  <c r="J72" i="15"/>
  <c r="J74" i="15"/>
  <c r="J76" i="15"/>
  <c r="J83" i="15"/>
  <c r="J82" i="15" s="1"/>
  <c r="J81" i="15" s="1"/>
  <c r="J80" i="15" s="1"/>
  <c r="J90" i="15"/>
  <c r="J89" i="15" s="1"/>
  <c r="J88" i="15" s="1"/>
  <c r="J94" i="15"/>
  <c r="J93" i="15" s="1"/>
  <c r="J92" i="15" s="1"/>
  <c r="J99" i="15"/>
  <c r="J98" i="15" s="1"/>
  <c r="J97" i="15" s="1"/>
  <c r="J96" i="15" s="1"/>
  <c r="J105" i="15"/>
  <c r="J104" i="15" s="1"/>
  <c r="J103" i="15" s="1"/>
  <c r="J102" i="15" s="1"/>
  <c r="J110" i="15"/>
  <c r="J109" i="15" s="1"/>
  <c r="J108" i="15" s="1"/>
  <c r="J107" i="15" s="1"/>
  <c r="J117" i="15"/>
  <c r="J125" i="15"/>
  <c r="J124" i="15" s="1"/>
  <c r="J123" i="15" s="1"/>
  <c r="J129" i="15"/>
  <c r="J128" i="15" s="1"/>
  <c r="J127" i="15" s="1"/>
  <c r="J134" i="15"/>
  <c r="J133" i="15" s="1"/>
  <c r="J132" i="15" s="1"/>
  <c r="J131" i="15" s="1"/>
  <c r="J140" i="15"/>
  <c r="J139" i="15" s="1"/>
  <c r="J138" i="15" s="1"/>
  <c r="J145" i="15"/>
  <c r="J144" i="15" s="1"/>
  <c r="J143" i="15" s="1"/>
  <c r="J142" i="15" s="1"/>
  <c r="J150" i="15"/>
  <c r="J152" i="15"/>
  <c r="J154" i="15"/>
  <c r="J159" i="15"/>
  <c r="J158" i="15" s="1"/>
  <c r="J157" i="15" s="1"/>
  <c r="J163" i="15"/>
  <c r="J162" i="15" s="1"/>
  <c r="J161" i="15" s="1"/>
  <c r="J170" i="15"/>
  <c r="J172" i="15"/>
  <c r="J179" i="15"/>
  <c r="J178" i="15" s="1"/>
  <c r="J177" i="15" s="1"/>
  <c r="J176" i="15" s="1"/>
  <c r="J175" i="15" s="1"/>
  <c r="J185" i="15"/>
  <c r="J184" i="15" s="1"/>
  <c r="J183" i="15" s="1"/>
  <c r="J182" i="15" s="1"/>
  <c r="J181" i="15" s="1"/>
  <c r="J192" i="15"/>
  <c r="J191" i="15" s="1"/>
  <c r="J190" i="15" s="1"/>
  <c r="J189" i="15" s="1"/>
  <c r="J188" i="15" s="1"/>
  <c r="J187" i="15" s="1"/>
  <c r="H18" i="15"/>
  <c r="H24" i="15"/>
  <c r="H28" i="15"/>
  <c r="H29" i="15"/>
  <c r="H37" i="15"/>
  <c r="H39" i="15"/>
  <c r="H45" i="15"/>
  <c r="H51" i="15"/>
  <c r="H56" i="15"/>
  <c r="H64" i="15"/>
  <c r="H63" i="15"/>
  <c r="H71" i="15"/>
  <c r="H73" i="15"/>
  <c r="H75" i="15"/>
  <c r="H77" i="15"/>
  <c r="H84" i="15"/>
  <c r="H91" i="15"/>
  <c r="H95" i="15"/>
  <c r="H100" i="15"/>
  <c r="H106" i="15"/>
  <c r="H111" i="15"/>
  <c r="H118" i="15"/>
  <c r="H120" i="15"/>
  <c r="H126" i="15"/>
  <c r="H130" i="15"/>
  <c r="H135" i="15"/>
  <c r="H141" i="15"/>
  <c r="H146" i="15"/>
  <c r="H151" i="15"/>
  <c r="H153" i="15"/>
  <c r="H155" i="15"/>
  <c r="H160" i="15"/>
  <c r="H164" i="15"/>
  <c r="H171" i="15"/>
  <c r="H173" i="15"/>
  <c r="H180" i="15"/>
  <c r="H186" i="15"/>
  <c r="H193" i="15"/>
  <c r="I175" i="14" l="1"/>
  <c r="J175" i="14" s="1"/>
  <c r="J173" i="14"/>
  <c r="J69" i="15"/>
  <c r="K69" i="15"/>
  <c r="M26" i="15"/>
  <c r="M25" i="15" s="1"/>
  <c r="M20" i="15" s="1"/>
  <c r="M19" i="15" s="1"/>
  <c r="M69" i="15"/>
  <c r="M68" i="15" s="1"/>
  <c r="M67" i="15" s="1"/>
  <c r="M66" i="15" s="1"/>
  <c r="M65" i="15" s="1"/>
  <c r="J26" i="15"/>
  <c r="J25" i="15" s="1"/>
  <c r="J20" i="15" s="1"/>
  <c r="J19" i="15" s="1"/>
  <c r="N69" i="15"/>
  <c r="N68" i="15" s="1"/>
  <c r="N67" i="15" s="1"/>
  <c r="N66" i="15" s="1"/>
  <c r="N62" i="15"/>
  <c r="N61" i="15" s="1"/>
  <c r="N60" i="15" s="1"/>
  <c r="N59" i="15" s="1"/>
  <c r="N58" i="15" s="1"/>
  <c r="N57" i="15" s="1"/>
  <c r="J21" i="6" s="1"/>
  <c r="N38" i="15"/>
  <c r="N35" i="15" s="1"/>
  <c r="N34" i="15" s="1"/>
  <c r="N33" i="15" s="1"/>
  <c r="N32" i="15" s="1"/>
  <c r="J17" i="6"/>
  <c r="N187" i="15"/>
  <c r="J37" i="6"/>
  <c r="M101" i="15"/>
  <c r="K35" i="15"/>
  <c r="K34" i="15" s="1"/>
  <c r="K33" i="15" s="1"/>
  <c r="K32" i="15" s="1"/>
  <c r="K27" i="15"/>
  <c r="M46" i="15"/>
  <c r="N174" i="15"/>
  <c r="J116" i="15"/>
  <c r="J115" i="15" s="1"/>
  <c r="J114" i="15" s="1"/>
  <c r="J113" i="15" s="1"/>
  <c r="N27" i="15"/>
  <c r="M35" i="15"/>
  <c r="M34" i="15" s="1"/>
  <c r="M33" i="15" s="1"/>
  <c r="M32" i="15" s="1"/>
  <c r="M169" i="15"/>
  <c r="M168" i="15" s="1"/>
  <c r="M167" i="15" s="1"/>
  <c r="M166" i="15" s="1"/>
  <c r="M165" i="15" s="1"/>
  <c r="M174" i="15"/>
  <c r="N46" i="15"/>
  <c r="J19" i="6" s="1"/>
  <c r="N101" i="15"/>
  <c r="J26" i="6" s="1"/>
  <c r="M149" i="15"/>
  <c r="M148" i="15" s="1"/>
  <c r="M147" i="15" s="1"/>
  <c r="J35" i="15"/>
  <c r="J34" i="15" s="1"/>
  <c r="J33" i="15" s="1"/>
  <c r="J32" i="15" s="1"/>
  <c r="N122" i="15"/>
  <c r="N121" i="15" s="1"/>
  <c r="J29" i="6" s="1"/>
  <c r="K62" i="15"/>
  <c r="K61" i="15" s="1"/>
  <c r="K60" i="15" s="1"/>
  <c r="K59" i="15" s="1"/>
  <c r="K58" i="15" s="1"/>
  <c r="K57" i="15" s="1"/>
  <c r="I21" i="6" s="1"/>
  <c r="M116" i="15"/>
  <c r="M115" i="15" s="1"/>
  <c r="M114" i="15" s="1"/>
  <c r="M113" i="15" s="1"/>
  <c r="M156" i="15"/>
  <c r="N169" i="15"/>
  <c r="N168" i="15" s="1"/>
  <c r="N167" i="15" s="1"/>
  <c r="N166" i="15" s="1"/>
  <c r="M87" i="15"/>
  <c r="M86" i="15" s="1"/>
  <c r="N156" i="15"/>
  <c r="M122" i="15"/>
  <c r="M121" i="15" s="1"/>
  <c r="N149" i="15"/>
  <c r="N148" i="15" s="1"/>
  <c r="N147" i="15" s="1"/>
  <c r="K169" i="15"/>
  <c r="K168" i="15" s="1"/>
  <c r="K167" i="15" s="1"/>
  <c r="K166" i="15" s="1"/>
  <c r="K165" i="15" s="1"/>
  <c r="I32" i="6" s="1"/>
  <c r="J169" i="15"/>
  <c r="J168" i="15" s="1"/>
  <c r="J167" i="15" s="1"/>
  <c r="J166" i="15" s="1"/>
  <c r="J165" i="15" s="1"/>
  <c r="K156" i="15"/>
  <c r="J149" i="15"/>
  <c r="J148" i="15" s="1"/>
  <c r="J147" i="15" s="1"/>
  <c r="K149" i="15"/>
  <c r="K148" i="15" s="1"/>
  <c r="K147" i="15" s="1"/>
  <c r="K101" i="15"/>
  <c r="I26" i="6" s="1"/>
  <c r="J87" i="15"/>
  <c r="J86" i="15" s="1"/>
  <c r="J68" i="15"/>
  <c r="J67" i="15" s="1"/>
  <c r="J66" i="15" s="1"/>
  <c r="J65" i="15" s="1"/>
  <c r="K46" i="15"/>
  <c r="I19" i="6" s="1"/>
  <c r="J174" i="15"/>
  <c r="J156" i="15"/>
  <c r="J46" i="15"/>
  <c r="K68" i="15"/>
  <c r="K67" i="15" s="1"/>
  <c r="K66" i="15" s="1"/>
  <c r="J101" i="15"/>
  <c r="J122" i="15"/>
  <c r="J121" i="15" s="1"/>
  <c r="G55" i="15"/>
  <c r="G185" i="15"/>
  <c r="N26" i="15" l="1"/>
  <c r="N25" i="15" s="1"/>
  <c r="N20" i="15" s="1"/>
  <c r="N19" i="15" s="1"/>
  <c r="K26" i="15"/>
  <c r="K25" i="15" s="1"/>
  <c r="K20" i="15" s="1"/>
  <c r="K19" i="15" s="1"/>
  <c r="I16" i="6" s="1"/>
  <c r="I14" i="6" s="1"/>
  <c r="M85" i="15"/>
  <c r="M12" i="15"/>
  <c r="N136" i="15"/>
  <c r="J30" i="6" s="1"/>
  <c r="K65" i="15"/>
  <c r="I23" i="6"/>
  <c r="N65" i="15"/>
  <c r="J23" i="6"/>
  <c r="N165" i="15"/>
  <c r="J32" i="6"/>
  <c r="J12" i="15"/>
  <c r="M136" i="15"/>
  <c r="M112" i="15" s="1"/>
  <c r="J136" i="15"/>
  <c r="J112" i="15" s="1"/>
  <c r="K136" i="15"/>
  <c r="J85" i="15"/>
  <c r="G170" i="14"/>
  <c r="G167" i="14"/>
  <c r="G164" i="14"/>
  <c r="G161" i="14"/>
  <c r="G158" i="14"/>
  <c r="G155" i="14"/>
  <c r="G152" i="14"/>
  <c r="G146" i="14"/>
  <c r="G143" i="14"/>
  <c r="G140" i="14"/>
  <c r="G137" i="14"/>
  <c r="G136" i="14"/>
  <c r="G135" i="14"/>
  <c r="G133" i="14"/>
  <c r="G128" i="14"/>
  <c r="G122" i="14"/>
  <c r="G116" i="14"/>
  <c r="G110" i="14"/>
  <c r="G107" i="14"/>
  <c r="G101" i="14"/>
  <c r="G96" i="14"/>
  <c r="G90" i="14"/>
  <c r="G85" i="14"/>
  <c r="G82" i="14"/>
  <c r="G79" i="14"/>
  <c r="G73" i="14"/>
  <c r="G68" i="14"/>
  <c r="G64" i="14"/>
  <c r="G58" i="14"/>
  <c r="G52" i="14"/>
  <c r="G51" i="14"/>
  <c r="G45" i="14"/>
  <c r="G40" i="14"/>
  <c r="G34" i="14"/>
  <c r="G26" i="14"/>
  <c r="G23" i="14"/>
  <c r="G20" i="14"/>
  <c r="G19" i="14" s="1"/>
  <c r="G18" i="14" s="1"/>
  <c r="G17" i="14"/>
  <c r="G16" i="14" s="1"/>
  <c r="G15" i="14" s="1"/>
  <c r="G17" i="15"/>
  <c r="N112" i="15" l="1"/>
  <c r="N12" i="15"/>
  <c r="J16" i="6"/>
  <c r="K12" i="15"/>
  <c r="M194" i="15"/>
  <c r="M196" i="15" s="1"/>
  <c r="M11" i="15" s="1"/>
  <c r="I30" i="6"/>
  <c r="J194" i="15"/>
  <c r="J196" i="15" s="1"/>
  <c r="J11" i="15" s="1"/>
  <c r="H185" i="15"/>
  <c r="H184" i="15" s="1"/>
  <c r="H183" i="15" s="1"/>
  <c r="H182" i="15" s="1"/>
  <c r="H181" i="15" s="1"/>
  <c r="H172" i="15"/>
  <c r="H170" i="15"/>
  <c r="H163" i="15"/>
  <c r="H162" i="15" s="1"/>
  <c r="H161" i="15" s="1"/>
  <c r="H159" i="15"/>
  <c r="H158" i="15" s="1"/>
  <c r="H157" i="15" s="1"/>
  <c r="H154" i="15"/>
  <c r="H152" i="15"/>
  <c r="H145" i="15"/>
  <c r="H144" i="15" s="1"/>
  <c r="H143" i="15" s="1"/>
  <c r="H142" i="15" s="1"/>
  <c r="H140" i="15"/>
  <c r="H139" i="15" s="1"/>
  <c r="H138" i="15" s="1"/>
  <c r="H134" i="15"/>
  <c r="H133" i="15" s="1"/>
  <c r="H132" i="15" s="1"/>
  <c r="H131" i="15" s="1"/>
  <c r="H129" i="15"/>
  <c r="H128" i="15" s="1"/>
  <c r="H127" i="15" s="1"/>
  <c r="H125" i="15"/>
  <c r="H124" i="15" s="1"/>
  <c r="H123" i="15" s="1"/>
  <c r="H110" i="15"/>
  <c r="H109" i="15" s="1"/>
  <c r="H108" i="15" s="1"/>
  <c r="H107" i="15" s="1"/>
  <c r="H105" i="15"/>
  <c r="H104" i="15" s="1"/>
  <c r="H103" i="15" s="1"/>
  <c r="H102" i="15" s="1"/>
  <c r="H94" i="15"/>
  <c r="H93" i="15" s="1"/>
  <c r="H92" i="15" s="1"/>
  <c r="H90" i="15"/>
  <c r="H89" i="15" s="1"/>
  <c r="H88" i="15" s="1"/>
  <c r="H83" i="15"/>
  <c r="H82" i="15" s="1"/>
  <c r="H81" i="15" s="1"/>
  <c r="H80" i="15" s="1"/>
  <c r="H74" i="15"/>
  <c r="H72" i="15"/>
  <c r="H70" i="15"/>
  <c r="H62" i="15"/>
  <c r="H61" i="15" s="1"/>
  <c r="H60" i="15" s="1"/>
  <c r="H59" i="15" s="1"/>
  <c r="H58" i="15" s="1"/>
  <c r="H57" i="15" s="1"/>
  <c r="H55" i="15"/>
  <c r="H54" i="15" s="1"/>
  <c r="H53" i="15" s="1"/>
  <c r="H52" i="15" s="1"/>
  <c r="H50" i="15"/>
  <c r="H49" i="15" s="1"/>
  <c r="H48" i="15" s="1"/>
  <c r="H47" i="15" s="1"/>
  <c r="H44" i="15"/>
  <c r="H43" i="15" s="1"/>
  <c r="H42" i="15" s="1"/>
  <c r="H41" i="15" s="1"/>
  <c r="H40" i="15" s="1"/>
  <c r="H38" i="15"/>
  <c r="H36" i="15"/>
  <c r="H23" i="15"/>
  <c r="H22" i="15" s="1"/>
  <c r="H21" i="15" s="1"/>
  <c r="H192" i="15"/>
  <c r="H191" i="15" s="1"/>
  <c r="H190" i="15" s="1"/>
  <c r="H189" i="15" s="1"/>
  <c r="H188" i="15" s="1"/>
  <c r="H187" i="15" s="1"/>
  <c r="G192" i="15"/>
  <c r="G191" i="15" s="1"/>
  <c r="G190" i="15" s="1"/>
  <c r="G189" i="15" s="1"/>
  <c r="G188" i="15" s="1"/>
  <c r="G187" i="15" s="1"/>
  <c r="E37" i="6" s="1"/>
  <c r="G184" i="15"/>
  <c r="G183" i="15" s="1"/>
  <c r="G182" i="15" s="1"/>
  <c r="G181" i="15" s="1"/>
  <c r="H179" i="15"/>
  <c r="H178" i="15" s="1"/>
  <c r="H177" i="15" s="1"/>
  <c r="H176" i="15" s="1"/>
  <c r="H175" i="15" s="1"/>
  <c r="G179" i="15"/>
  <c r="G178" i="15" s="1"/>
  <c r="G177" i="15" s="1"/>
  <c r="G176" i="15" s="1"/>
  <c r="G175" i="15" s="1"/>
  <c r="G172" i="15"/>
  <c r="G170" i="15"/>
  <c r="G163" i="15"/>
  <c r="G162" i="15" s="1"/>
  <c r="G161" i="15" s="1"/>
  <c r="G159" i="15"/>
  <c r="G158" i="15" s="1"/>
  <c r="G157" i="15" s="1"/>
  <c r="G154" i="15"/>
  <c r="G152" i="15"/>
  <c r="H150" i="15"/>
  <c r="G150" i="15"/>
  <c r="G145" i="15"/>
  <c r="G144" i="15" s="1"/>
  <c r="G143" i="15" s="1"/>
  <c r="G142" i="15" s="1"/>
  <c r="G140" i="15"/>
  <c r="G139" i="15" s="1"/>
  <c r="G138" i="15" s="1"/>
  <c r="G137" i="15" s="1"/>
  <c r="G134" i="15"/>
  <c r="G133" i="15" s="1"/>
  <c r="G132" i="15" s="1"/>
  <c r="G131" i="15" s="1"/>
  <c r="G129" i="15"/>
  <c r="G128" i="15" s="1"/>
  <c r="G127" i="15" s="1"/>
  <c r="G125" i="15"/>
  <c r="G124" i="15" s="1"/>
  <c r="G123" i="15" s="1"/>
  <c r="H119" i="15"/>
  <c r="G119" i="15"/>
  <c r="H117" i="15"/>
  <c r="G117" i="15"/>
  <c r="G110" i="15"/>
  <c r="G109" i="15" s="1"/>
  <c r="G108" i="15" s="1"/>
  <c r="G107" i="15" s="1"/>
  <c r="G105" i="15"/>
  <c r="G104" i="15" s="1"/>
  <c r="G103" i="15" s="1"/>
  <c r="G102" i="15" s="1"/>
  <c r="H99" i="15"/>
  <c r="H98" i="15" s="1"/>
  <c r="H97" i="15" s="1"/>
  <c r="H96" i="15" s="1"/>
  <c r="G99" i="15"/>
  <c r="G98" i="15" s="1"/>
  <c r="G97" i="15" s="1"/>
  <c r="G96" i="15" s="1"/>
  <c r="G94" i="15"/>
  <c r="G93" i="15" s="1"/>
  <c r="G92" i="15" s="1"/>
  <c r="G90" i="15"/>
  <c r="G89" i="15" s="1"/>
  <c r="G88" i="15" s="1"/>
  <c r="G83" i="15"/>
  <c r="G82" i="15" s="1"/>
  <c r="G81" i="15" s="1"/>
  <c r="G80" i="15" s="1"/>
  <c r="H76" i="15"/>
  <c r="G76" i="15"/>
  <c r="G74" i="15"/>
  <c r="G72" i="15"/>
  <c r="G70" i="15"/>
  <c r="G62" i="15"/>
  <c r="G61" i="15" s="1"/>
  <c r="G60" i="15" s="1"/>
  <c r="G59" i="15" s="1"/>
  <c r="G58" i="15" s="1"/>
  <c r="G57" i="15" s="1"/>
  <c r="E21" i="6" s="1"/>
  <c r="G54" i="15"/>
  <c r="G53" i="15" s="1"/>
  <c r="G52" i="15" s="1"/>
  <c r="G50" i="15"/>
  <c r="G49" i="15" s="1"/>
  <c r="G48" i="15" s="1"/>
  <c r="G47" i="15" s="1"/>
  <c r="G44" i="15"/>
  <c r="G43" i="15" s="1"/>
  <c r="G42" i="15" s="1"/>
  <c r="G41" i="15" s="1"/>
  <c r="G38" i="15"/>
  <c r="G36" i="15"/>
  <c r="G25" i="15"/>
  <c r="G23" i="15"/>
  <c r="G22" i="15" s="1"/>
  <c r="G21" i="15" s="1"/>
  <c r="H17" i="15"/>
  <c r="H16" i="15" s="1"/>
  <c r="H15" i="15" s="1"/>
  <c r="H14" i="15" s="1"/>
  <c r="H13" i="15" s="1"/>
  <c r="G16" i="15"/>
  <c r="G15" i="15" s="1"/>
  <c r="G14" i="15" s="1"/>
  <c r="G13" i="15" s="1"/>
  <c r="E15" i="6" s="1"/>
  <c r="G69" i="15" l="1"/>
  <c r="G68" i="15" s="1"/>
  <c r="G67" i="15" s="1"/>
  <c r="G66" i="15" s="1"/>
  <c r="G65" i="15" s="1"/>
  <c r="H69" i="15"/>
  <c r="H68" i="15" s="1"/>
  <c r="H67" i="15" s="1"/>
  <c r="H66" i="15" s="1"/>
  <c r="H65" i="15" s="1"/>
  <c r="G122" i="15"/>
  <c r="G121" i="15" s="1"/>
  <c r="G169" i="15"/>
  <c r="G168" i="15" s="1"/>
  <c r="G167" i="15" s="1"/>
  <c r="G166" i="15" s="1"/>
  <c r="G165" i="15" s="1"/>
  <c r="E32" i="6" s="1"/>
  <c r="F173" i="14"/>
  <c r="F175" i="14" s="1"/>
  <c r="H27" i="15"/>
  <c r="G20" i="15"/>
  <c r="G19" i="15" s="1"/>
  <c r="E16" i="6" s="1"/>
  <c r="G35" i="15"/>
  <c r="G34" i="15" s="1"/>
  <c r="G33" i="15" s="1"/>
  <c r="G32" i="15" s="1"/>
  <c r="E17" i="6" s="1"/>
  <c r="H116" i="15"/>
  <c r="H115" i="15" s="1"/>
  <c r="H114" i="15" s="1"/>
  <c r="H113" i="15" s="1"/>
  <c r="H169" i="15"/>
  <c r="H168" i="15" s="1"/>
  <c r="H167" i="15" s="1"/>
  <c r="H166" i="15" s="1"/>
  <c r="H165" i="15" s="1"/>
  <c r="H35" i="15"/>
  <c r="H34" i="15" s="1"/>
  <c r="H33" i="15" s="1"/>
  <c r="H32" i="15" s="1"/>
  <c r="G116" i="15"/>
  <c r="G115" i="15" s="1"/>
  <c r="G114" i="15" s="1"/>
  <c r="G113" i="15" s="1"/>
  <c r="G87" i="15"/>
  <c r="G86" i="15" s="1"/>
  <c r="H87" i="15"/>
  <c r="H86" i="15" s="1"/>
  <c r="H122" i="15"/>
  <c r="H121" i="15" s="1"/>
  <c r="G149" i="15"/>
  <c r="G148" i="15" s="1"/>
  <c r="G147" i="15" s="1"/>
  <c r="H149" i="15"/>
  <c r="H148" i="15" s="1"/>
  <c r="H147" i="15" s="1"/>
  <c r="G46" i="15"/>
  <c r="E19" i="6" s="1"/>
  <c r="G156" i="15"/>
  <c r="G174" i="15"/>
  <c r="E34" i="6" s="1"/>
  <c r="H46" i="15"/>
  <c r="H101" i="15"/>
  <c r="G101" i="15"/>
  <c r="H156" i="15"/>
  <c r="H174" i="15"/>
  <c r="D39" i="6"/>
  <c r="H26" i="15" l="1"/>
  <c r="H25" i="15" s="1"/>
  <c r="H20" i="15" s="1"/>
  <c r="H19" i="15" s="1"/>
  <c r="H12" i="15" s="1"/>
  <c r="E31" i="6"/>
  <c r="E23" i="6"/>
  <c r="E22" i="6" s="1"/>
  <c r="G12" i="15"/>
  <c r="H85" i="15"/>
  <c r="H136" i="15"/>
  <c r="H112" i="15" s="1"/>
  <c r="G136" i="15"/>
  <c r="G112" i="15" s="1"/>
  <c r="G85" i="15"/>
  <c r="L192" i="15"/>
  <c r="L191" i="15" s="1"/>
  <c r="L190" i="15" s="1"/>
  <c r="L189" i="15" s="1"/>
  <c r="L188" i="15" s="1"/>
  <c r="I192" i="15"/>
  <c r="I191" i="15" s="1"/>
  <c r="I190" i="15" s="1"/>
  <c r="I189" i="15" s="1"/>
  <c r="I188" i="15" s="1"/>
  <c r="F192" i="15"/>
  <c r="F191" i="15" s="1"/>
  <c r="F190" i="15" s="1"/>
  <c r="F189" i="15" s="1"/>
  <c r="F188" i="15" s="1"/>
  <c r="I186" i="15"/>
  <c r="L185" i="15"/>
  <c r="L184" i="15" s="1"/>
  <c r="L183" i="15" s="1"/>
  <c r="L182" i="15" s="1"/>
  <c r="L181" i="15" s="1"/>
  <c r="F185" i="15"/>
  <c r="F184" i="15" s="1"/>
  <c r="F183" i="15" s="1"/>
  <c r="F182" i="15" s="1"/>
  <c r="F181" i="15" s="1"/>
  <c r="D35" i="6" s="1"/>
  <c r="F35" i="6" s="1"/>
  <c r="L179" i="15"/>
  <c r="L178" i="15" s="1"/>
  <c r="L177" i="15" s="1"/>
  <c r="L176" i="15" s="1"/>
  <c r="L175" i="15" s="1"/>
  <c r="I179" i="15"/>
  <c r="I178" i="15" s="1"/>
  <c r="I177" i="15" s="1"/>
  <c r="I176" i="15" s="1"/>
  <c r="I175" i="15" s="1"/>
  <c r="F179" i="15"/>
  <c r="F178" i="15" s="1"/>
  <c r="F177" i="15" s="1"/>
  <c r="F176" i="15" s="1"/>
  <c r="F175" i="15" s="1"/>
  <c r="D34" i="6" s="1"/>
  <c r="F34" i="6" s="1"/>
  <c r="L172" i="15"/>
  <c r="I172" i="15"/>
  <c r="F172" i="15"/>
  <c r="L170" i="15"/>
  <c r="I170" i="15"/>
  <c r="F170" i="15"/>
  <c r="L163" i="15"/>
  <c r="L162" i="15" s="1"/>
  <c r="L161" i="15" s="1"/>
  <c r="I163" i="15"/>
  <c r="I162" i="15" s="1"/>
  <c r="I161" i="15" s="1"/>
  <c r="F163" i="15"/>
  <c r="F162" i="15" s="1"/>
  <c r="F161" i="15" s="1"/>
  <c r="L159" i="15"/>
  <c r="L158" i="15" s="1"/>
  <c r="L157" i="15" s="1"/>
  <c r="I159" i="15"/>
  <c r="I158" i="15" s="1"/>
  <c r="I157" i="15" s="1"/>
  <c r="F159" i="15"/>
  <c r="F158" i="15" s="1"/>
  <c r="F157" i="15" s="1"/>
  <c r="L154" i="15"/>
  <c r="I154" i="15"/>
  <c r="F154" i="15"/>
  <c r="L152" i="15"/>
  <c r="I152" i="15"/>
  <c r="F152" i="15"/>
  <c r="L150" i="15"/>
  <c r="I150" i="15"/>
  <c r="F150" i="15"/>
  <c r="L145" i="15"/>
  <c r="L144" i="15" s="1"/>
  <c r="L143" i="15" s="1"/>
  <c r="L142" i="15" s="1"/>
  <c r="I145" i="15"/>
  <c r="I144" i="15" s="1"/>
  <c r="I143" i="15" s="1"/>
  <c r="I142" i="15" s="1"/>
  <c r="F145" i="15"/>
  <c r="F144" i="15" s="1"/>
  <c r="F143" i="15" s="1"/>
  <c r="F142" i="15" s="1"/>
  <c r="L140" i="15"/>
  <c r="L139" i="15" s="1"/>
  <c r="L138" i="15" s="1"/>
  <c r="I140" i="15"/>
  <c r="I139" i="15" s="1"/>
  <c r="I138" i="15" s="1"/>
  <c r="F140" i="15"/>
  <c r="F139" i="15" s="1"/>
  <c r="F138" i="15" s="1"/>
  <c r="F137" i="15" s="1"/>
  <c r="L134" i="15"/>
  <c r="L133" i="15" s="1"/>
  <c r="L132" i="15" s="1"/>
  <c r="L131" i="15" s="1"/>
  <c r="I134" i="15"/>
  <c r="I133" i="15" s="1"/>
  <c r="I132" i="15" s="1"/>
  <c r="I131" i="15" s="1"/>
  <c r="F134" i="15"/>
  <c r="F133" i="15" s="1"/>
  <c r="F132" i="15" s="1"/>
  <c r="F131" i="15" s="1"/>
  <c r="L129" i="15"/>
  <c r="L128" i="15" s="1"/>
  <c r="L127" i="15" s="1"/>
  <c r="F129" i="15"/>
  <c r="F128" i="15" s="1"/>
  <c r="F127" i="15" s="1"/>
  <c r="L125" i="15"/>
  <c r="L124" i="15" s="1"/>
  <c r="L123" i="15" s="1"/>
  <c r="I125" i="15"/>
  <c r="I124" i="15" s="1"/>
  <c r="I123" i="15" s="1"/>
  <c r="F125" i="15"/>
  <c r="F124" i="15" s="1"/>
  <c r="F123" i="15" s="1"/>
  <c r="F119" i="15"/>
  <c r="L117" i="15"/>
  <c r="L116" i="15" s="1"/>
  <c r="L115" i="15" s="1"/>
  <c r="L114" i="15" s="1"/>
  <c r="L113" i="15" s="1"/>
  <c r="I117" i="15"/>
  <c r="I116" i="15" s="1"/>
  <c r="I115" i="15" s="1"/>
  <c r="I114" i="15" s="1"/>
  <c r="I113" i="15" s="1"/>
  <c r="F117" i="15"/>
  <c r="L110" i="15"/>
  <c r="L109" i="15" s="1"/>
  <c r="L108" i="15" s="1"/>
  <c r="L107" i="15" s="1"/>
  <c r="I110" i="15"/>
  <c r="I109" i="15" s="1"/>
  <c r="I108" i="15" s="1"/>
  <c r="I107" i="15" s="1"/>
  <c r="F110" i="15"/>
  <c r="F109" i="15" s="1"/>
  <c r="F108" i="15" s="1"/>
  <c r="F107" i="15" s="1"/>
  <c r="L105" i="15"/>
  <c r="L104" i="15" s="1"/>
  <c r="L103" i="15" s="1"/>
  <c r="L102" i="15" s="1"/>
  <c r="I105" i="15"/>
  <c r="I104" i="15" s="1"/>
  <c r="I103" i="15" s="1"/>
  <c r="I102" i="15" s="1"/>
  <c r="F105" i="15"/>
  <c r="F104" i="15" s="1"/>
  <c r="F103" i="15" s="1"/>
  <c r="F102" i="15" s="1"/>
  <c r="L99" i="15"/>
  <c r="L98" i="15" s="1"/>
  <c r="L97" i="15" s="1"/>
  <c r="L96" i="15" s="1"/>
  <c r="I99" i="15"/>
  <c r="I98" i="15" s="1"/>
  <c r="I97" i="15" s="1"/>
  <c r="I96" i="15" s="1"/>
  <c r="F99" i="15"/>
  <c r="F98" i="15" s="1"/>
  <c r="F97" i="15" s="1"/>
  <c r="F96" i="15" s="1"/>
  <c r="L95" i="15"/>
  <c r="F94" i="15"/>
  <c r="F93" i="15" s="1"/>
  <c r="F92" i="15" s="1"/>
  <c r="L90" i="15"/>
  <c r="L89" i="15" s="1"/>
  <c r="L88" i="15" s="1"/>
  <c r="I90" i="15"/>
  <c r="I89" i="15" s="1"/>
  <c r="I88" i="15" s="1"/>
  <c r="F90" i="15"/>
  <c r="F89" i="15" s="1"/>
  <c r="F88" i="15" s="1"/>
  <c r="L83" i="15"/>
  <c r="L82" i="15" s="1"/>
  <c r="L81" i="15" s="1"/>
  <c r="L80" i="15" s="1"/>
  <c r="I83" i="15"/>
  <c r="I82" i="15" s="1"/>
  <c r="I81" i="15" s="1"/>
  <c r="I80" i="15" s="1"/>
  <c r="F83" i="15"/>
  <c r="F82" i="15" s="1"/>
  <c r="F81" i="15" s="1"/>
  <c r="F80" i="15" s="1"/>
  <c r="L76" i="15"/>
  <c r="I76" i="15"/>
  <c r="F76" i="15"/>
  <c r="L74" i="15"/>
  <c r="I74" i="15"/>
  <c r="F74" i="15"/>
  <c r="L72" i="15"/>
  <c r="I72" i="15"/>
  <c r="F72" i="15"/>
  <c r="L70" i="15"/>
  <c r="I70" i="15"/>
  <c r="F70" i="15"/>
  <c r="L62" i="15"/>
  <c r="L61" i="15" s="1"/>
  <c r="L60" i="15" s="1"/>
  <c r="L59" i="15" s="1"/>
  <c r="L58" i="15" s="1"/>
  <c r="I62" i="15"/>
  <c r="I61" i="15" s="1"/>
  <c r="I60" i="15" s="1"/>
  <c r="I59" i="15" s="1"/>
  <c r="I58" i="15" s="1"/>
  <c r="F62" i="15"/>
  <c r="F61" i="15" s="1"/>
  <c r="F60" i="15" s="1"/>
  <c r="F59" i="15" s="1"/>
  <c r="F58" i="15" s="1"/>
  <c r="L55" i="15"/>
  <c r="L54" i="15" s="1"/>
  <c r="L53" i="15" s="1"/>
  <c r="L52" i="15" s="1"/>
  <c r="I55" i="15"/>
  <c r="I54" i="15" s="1"/>
  <c r="I53" i="15" s="1"/>
  <c r="I52" i="15" s="1"/>
  <c r="F55" i="15"/>
  <c r="F54" i="15" s="1"/>
  <c r="F53" i="15" s="1"/>
  <c r="F52" i="15" s="1"/>
  <c r="L50" i="15"/>
  <c r="L49" i="15" s="1"/>
  <c r="L48" i="15" s="1"/>
  <c r="L47" i="15" s="1"/>
  <c r="I50" i="15"/>
  <c r="I49" i="15" s="1"/>
  <c r="I48" i="15" s="1"/>
  <c r="I47" i="15" s="1"/>
  <c r="F50" i="15"/>
  <c r="F49" i="15" s="1"/>
  <c r="F48" i="15" s="1"/>
  <c r="F47" i="15" s="1"/>
  <c r="L44" i="15"/>
  <c r="L43" i="15" s="1"/>
  <c r="L42" i="15" s="1"/>
  <c r="L41" i="15" s="1"/>
  <c r="L40" i="15" s="1"/>
  <c r="I44" i="15"/>
  <c r="I43" i="15" s="1"/>
  <c r="I42" i="15" s="1"/>
  <c r="I41" i="15" s="1"/>
  <c r="I40" i="15" s="1"/>
  <c r="F44" i="15"/>
  <c r="F43" i="15" s="1"/>
  <c r="F42" i="15" s="1"/>
  <c r="F41" i="15" s="1"/>
  <c r="F40" i="15" s="1"/>
  <c r="D18" i="6" s="1"/>
  <c r="F18" i="6" s="1"/>
  <c r="L38" i="15"/>
  <c r="I38" i="15"/>
  <c r="F38" i="15"/>
  <c r="L36" i="15"/>
  <c r="I36" i="15"/>
  <c r="F36" i="15"/>
  <c r="L27" i="15"/>
  <c r="I27" i="15"/>
  <c r="F27" i="15"/>
  <c r="L23" i="15"/>
  <c r="L22" i="15" s="1"/>
  <c r="L21" i="15" s="1"/>
  <c r="I23" i="15"/>
  <c r="I22" i="15" s="1"/>
  <c r="I21" i="15" s="1"/>
  <c r="F23" i="15"/>
  <c r="F22" i="15" s="1"/>
  <c r="F21" i="15" s="1"/>
  <c r="L17" i="15"/>
  <c r="L16" i="15" s="1"/>
  <c r="L15" i="15" s="1"/>
  <c r="L14" i="15" s="1"/>
  <c r="L13" i="15" s="1"/>
  <c r="I17" i="15"/>
  <c r="I16" i="15" s="1"/>
  <c r="I15" i="15" s="1"/>
  <c r="I14" i="15" s="1"/>
  <c r="I13" i="15" s="1"/>
  <c r="F17" i="15"/>
  <c r="F16" i="15" s="1"/>
  <c r="F15" i="15" s="1"/>
  <c r="F14" i="15" s="1"/>
  <c r="F13" i="15" s="1"/>
  <c r="D15" i="6" s="1"/>
  <c r="F15" i="6" s="1"/>
  <c r="K171" i="14"/>
  <c r="E171" i="14"/>
  <c r="G171" i="14" s="1"/>
  <c r="K169" i="14"/>
  <c r="E169" i="14"/>
  <c r="G169" i="14" s="1"/>
  <c r="K166" i="14"/>
  <c r="K165" i="14" s="1"/>
  <c r="E166" i="14"/>
  <c r="K163" i="14"/>
  <c r="K162" i="14" s="1"/>
  <c r="E163" i="14"/>
  <c r="K160" i="14"/>
  <c r="K159" i="14" s="1"/>
  <c r="E160" i="14"/>
  <c r="K157" i="14"/>
  <c r="K156" i="14" s="1"/>
  <c r="E157" i="14"/>
  <c r="K154" i="14"/>
  <c r="K153" i="14" s="1"/>
  <c r="E154" i="14"/>
  <c r="K151" i="14"/>
  <c r="K150" i="14" s="1"/>
  <c r="E151" i="14"/>
  <c r="K145" i="14"/>
  <c r="K144" i="14" s="1"/>
  <c r="E145" i="14"/>
  <c r="K142" i="14"/>
  <c r="K141" i="14" s="1"/>
  <c r="E142" i="14"/>
  <c r="K139" i="14"/>
  <c r="K138" i="14" s="1"/>
  <c r="E139" i="14"/>
  <c r="K132" i="14"/>
  <c r="K131" i="14" s="1"/>
  <c r="K127" i="14"/>
  <c r="K126" i="14" s="1"/>
  <c r="K125" i="14" s="1"/>
  <c r="K124" i="14" s="1"/>
  <c r="E127" i="14"/>
  <c r="K121" i="14"/>
  <c r="K120" i="14" s="1"/>
  <c r="K119" i="14" s="1"/>
  <c r="K118" i="14" s="1"/>
  <c r="K117" i="14" s="1"/>
  <c r="E121" i="14"/>
  <c r="K115" i="14"/>
  <c r="K114" i="14" s="1"/>
  <c r="K113" i="14" s="1"/>
  <c r="K112" i="14" s="1"/>
  <c r="K111" i="14" s="1"/>
  <c r="E115" i="14"/>
  <c r="K109" i="14"/>
  <c r="K108" i="14" s="1"/>
  <c r="E109" i="14"/>
  <c r="K106" i="14"/>
  <c r="K105" i="14" s="1"/>
  <c r="E106" i="14"/>
  <c r="K100" i="14"/>
  <c r="K99" i="14" s="1"/>
  <c r="K98" i="14" s="1"/>
  <c r="K97" i="14" s="1"/>
  <c r="E100" i="14"/>
  <c r="K95" i="14"/>
  <c r="K94" i="14" s="1"/>
  <c r="K93" i="14" s="1"/>
  <c r="K92" i="14" s="1"/>
  <c r="E95" i="14"/>
  <c r="K89" i="14"/>
  <c r="K88" i="14" s="1"/>
  <c r="K87" i="14" s="1"/>
  <c r="K86" i="14" s="1"/>
  <c r="E89" i="14"/>
  <c r="K84" i="14"/>
  <c r="K83" i="14" s="1"/>
  <c r="E84" i="14"/>
  <c r="K81" i="14"/>
  <c r="K80" i="14" s="1"/>
  <c r="E81" i="14"/>
  <c r="K78" i="14"/>
  <c r="K77" i="14" s="1"/>
  <c r="E78" i="14"/>
  <c r="K72" i="14"/>
  <c r="K71" i="14" s="1"/>
  <c r="K70" i="14" s="1"/>
  <c r="K69" i="14" s="1"/>
  <c r="E72" i="14"/>
  <c r="K67" i="14"/>
  <c r="K66" i="14" s="1"/>
  <c r="K65" i="14" s="1"/>
  <c r="E67" i="14"/>
  <c r="K63" i="14"/>
  <c r="K62" i="14" s="1"/>
  <c r="K61" i="14" s="1"/>
  <c r="E63" i="14"/>
  <c r="K57" i="14"/>
  <c r="K56" i="14" s="1"/>
  <c r="K55" i="14" s="1"/>
  <c r="K54" i="14" s="1"/>
  <c r="K53" i="14" s="1"/>
  <c r="E57" i="14"/>
  <c r="K50" i="14"/>
  <c r="K49" i="14" s="1"/>
  <c r="K48" i="14" s="1"/>
  <c r="K47" i="14" s="1"/>
  <c r="K46" i="14" s="1"/>
  <c r="E50" i="14"/>
  <c r="K44" i="14"/>
  <c r="K43" i="14" s="1"/>
  <c r="K42" i="14" s="1"/>
  <c r="K41" i="14" s="1"/>
  <c r="E44" i="14"/>
  <c r="K39" i="14"/>
  <c r="K38" i="14" s="1"/>
  <c r="K37" i="14" s="1"/>
  <c r="K36" i="14" s="1"/>
  <c r="E39" i="14"/>
  <c r="K33" i="14"/>
  <c r="K32" i="14" s="1"/>
  <c r="K31" i="14" s="1"/>
  <c r="K30" i="14" s="1"/>
  <c r="K29" i="14" s="1"/>
  <c r="E33" i="14"/>
  <c r="K25" i="14"/>
  <c r="K24" i="14" s="1"/>
  <c r="K22" i="14"/>
  <c r="K21" i="14" s="1"/>
  <c r="E22" i="14"/>
  <c r="K19" i="14"/>
  <c r="K18" i="14" s="1"/>
  <c r="E19" i="14"/>
  <c r="E18" i="14" s="1"/>
  <c r="K16" i="14"/>
  <c r="K15" i="14" s="1"/>
  <c r="E16" i="14"/>
  <c r="E15" i="14" s="1"/>
  <c r="F26" i="15" l="1"/>
  <c r="F25" i="15" s="1"/>
  <c r="F20" i="15" s="1"/>
  <c r="F19" i="15" s="1"/>
  <c r="D16" i="6" s="1"/>
  <c r="F16" i="6" s="1"/>
  <c r="L26" i="15"/>
  <c r="L25" i="15" s="1"/>
  <c r="L20" i="15" s="1"/>
  <c r="L19" i="15" s="1"/>
  <c r="I69" i="15"/>
  <c r="I68" i="15" s="1"/>
  <c r="I67" i="15" s="1"/>
  <c r="I66" i="15" s="1"/>
  <c r="I26" i="15"/>
  <c r="I25" i="15" s="1"/>
  <c r="I20" i="15" s="1"/>
  <c r="I19" i="15" s="1"/>
  <c r="F69" i="15"/>
  <c r="F68" i="15" s="1"/>
  <c r="F67" i="15" s="1"/>
  <c r="F66" i="15" s="1"/>
  <c r="L69" i="15"/>
  <c r="I94" i="15"/>
  <c r="I93" i="15" s="1"/>
  <c r="I92" i="15" s="1"/>
  <c r="I87" i="15" s="1"/>
  <c r="I86" i="15" s="1"/>
  <c r="K95" i="15"/>
  <c r="I129" i="15"/>
  <c r="I128" i="15" s="1"/>
  <c r="I127" i="15" s="1"/>
  <c r="I122" i="15" s="1"/>
  <c r="I121" i="15" s="1"/>
  <c r="K130" i="15"/>
  <c r="K129" i="15" s="1"/>
  <c r="K128" i="15" s="1"/>
  <c r="K127" i="15" s="1"/>
  <c r="K122" i="15" s="1"/>
  <c r="K121" i="15" s="1"/>
  <c r="I185" i="15"/>
  <c r="I184" i="15" s="1"/>
  <c r="I183" i="15" s="1"/>
  <c r="I182" i="15" s="1"/>
  <c r="I181" i="15" s="1"/>
  <c r="I35" i="6" s="1"/>
  <c r="K186" i="15"/>
  <c r="K185" i="15" s="1"/>
  <c r="K184" i="15" s="1"/>
  <c r="K183" i="15" s="1"/>
  <c r="K182" i="15" s="1"/>
  <c r="K181" i="15" s="1"/>
  <c r="K174" i="15" s="1"/>
  <c r="L94" i="15"/>
  <c r="L93" i="15" s="1"/>
  <c r="L92" i="15" s="1"/>
  <c r="L87" i="15" s="1"/>
  <c r="L86" i="15" s="1"/>
  <c r="N95" i="15"/>
  <c r="N94" i="15" s="1"/>
  <c r="N93" i="15" s="1"/>
  <c r="N92" i="15" s="1"/>
  <c r="N87" i="15" s="1"/>
  <c r="N86" i="15" s="1"/>
  <c r="G194" i="15"/>
  <c r="G196" i="15" s="1"/>
  <c r="G11" i="15" s="1"/>
  <c r="H194" i="15"/>
  <c r="H196" i="15" s="1"/>
  <c r="E43" i="14"/>
  <c r="G44" i="14"/>
  <c r="E114" i="14"/>
  <c r="G115" i="14"/>
  <c r="E165" i="14"/>
  <c r="G165" i="14" s="1"/>
  <c r="G166" i="14"/>
  <c r="E38" i="14"/>
  <c r="G39" i="14"/>
  <c r="E49" i="14"/>
  <c r="G50" i="14"/>
  <c r="E71" i="14"/>
  <c r="G72" i="14"/>
  <c r="E88" i="14"/>
  <c r="G89" i="14"/>
  <c r="E108" i="14"/>
  <c r="G108" i="14" s="1"/>
  <c r="G109" i="14"/>
  <c r="E131" i="14"/>
  <c r="G131" i="14" s="1"/>
  <c r="G132" i="14"/>
  <c r="E150" i="14"/>
  <c r="G150" i="14" s="1"/>
  <c r="G151" i="14"/>
  <c r="E162" i="14"/>
  <c r="G162" i="14" s="1"/>
  <c r="G163" i="14"/>
  <c r="E77" i="14"/>
  <c r="G77" i="14" s="1"/>
  <c r="G78" i="14"/>
  <c r="E94" i="14"/>
  <c r="G95" i="14"/>
  <c r="E138" i="14"/>
  <c r="G138" i="14" s="1"/>
  <c r="G139" i="14"/>
  <c r="E153" i="14"/>
  <c r="G153" i="14" s="1"/>
  <c r="G154" i="14"/>
  <c r="E32" i="14"/>
  <c r="G33" i="14"/>
  <c r="E66" i="14"/>
  <c r="G67" i="14"/>
  <c r="E83" i="14"/>
  <c r="G83" i="14" s="1"/>
  <c r="G84" i="14"/>
  <c r="E105" i="14"/>
  <c r="G105" i="14" s="1"/>
  <c r="G106" i="14"/>
  <c r="E126" i="14"/>
  <c r="G127" i="14"/>
  <c r="E144" i="14"/>
  <c r="G144" i="14" s="1"/>
  <c r="G145" i="14"/>
  <c r="E159" i="14"/>
  <c r="G159" i="14" s="1"/>
  <c r="G160" i="14"/>
  <c r="E21" i="14"/>
  <c r="G21" i="14" s="1"/>
  <c r="G22" i="14"/>
  <c r="E56" i="14"/>
  <c r="G57" i="14"/>
  <c r="E24" i="14"/>
  <c r="G24" i="14" s="1"/>
  <c r="G25" i="14"/>
  <c r="E62" i="14"/>
  <c r="G63" i="14"/>
  <c r="E80" i="14"/>
  <c r="G80" i="14" s="1"/>
  <c r="G81" i="14"/>
  <c r="E99" i="14"/>
  <c r="G100" i="14"/>
  <c r="E120" i="14"/>
  <c r="G121" i="14"/>
  <c r="E141" i="14"/>
  <c r="G141" i="14" s="1"/>
  <c r="G142" i="14"/>
  <c r="E156" i="14"/>
  <c r="G156" i="14" s="1"/>
  <c r="G157" i="14"/>
  <c r="K60" i="14"/>
  <c r="K59" i="14" s="1"/>
  <c r="K168" i="14"/>
  <c r="K149" i="14" s="1"/>
  <c r="K148" i="14" s="1"/>
  <c r="K147" i="14" s="1"/>
  <c r="K76" i="14"/>
  <c r="K75" i="14" s="1"/>
  <c r="K74" i="14" s="1"/>
  <c r="K104" i="14"/>
  <c r="K103" i="14" s="1"/>
  <c r="K102" i="14" s="1"/>
  <c r="K130" i="14"/>
  <c r="K129" i="14" s="1"/>
  <c r="K123" i="14" s="1"/>
  <c r="E168" i="14"/>
  <c r="I187" i="15"/>
  <c r="I35" i="15"/>
  <c r="I34" i="15" s="1"/>
  <c r="I33" i="15" s="1"/>
  <c r="I32" i="15" s="1"/>
  <c r="L57" i="15"/>
  <c r="L187" i="15"/>
  <c r="I57" i="15"/>
  <c r="F57" i="15"/>
  <c r="D21" i="6"/>
  <c r="F21" i="6" s="1"/>
  <c r="F187" i="15"/>
  <c r="D37" i="6"/>
  <c r="F37" i="6" s="1"/>
  <c r="L46" i="15"/>
  <c r="I156" i="15"/>
  <c r="L169" i="15"/>
  <c r="L168" i="15" s="1"/>
  <c r="L167" i="15" s="1"/>
  <c r="L166" i="15" s="1"/>
  <c r="F116" i="15"/>
  <c r="F115" i="15" s="1"/>
  <c r="F114" i="15" s="1"/>
  <c r="F113" i="15" s="1"/>
  <c r="D28" i="6" s="1"/>
  <c r="F28" i="6" s="1"/>
  <c r="I149" i="15"/>
  <c r="I148" i="15" s="1"/>
  <c r="I147" i="15" s="1"/>
  <c r="F169" i="15"/>
  <c r="F168" i="15" s="1"/>
  <c r="F167" i="15" s="1"/>
  <c r="F166" i="15" s="1"/>
  <c r="I169" i="15"/>
  <c r="I168" i="15" s="1"/>
  <c r="I167" i="15" s="1"/>
  <c r="I166" i="15" s="1"/>
  <c r="F46" i="15"/>
  <c r="D19" i="6" s="1"/>
  <c r="F19" i="6" s="1"/>
  <c r="L149" i="15"/>
  <c r="L148" i="15" s="1"/>
  <c r="L147" i="15" s="1"/>
  <c r="I46" i="15"/>
  <c r="F35" i="15"/>
  <c r="F34" i="15" s="1"/>
  <c r="F33" i="15" s="1"/>
  <c r="F32" i="15" s="1"/>
  <c r="D17" i="6" s="1"/>
  <c r="F17" i="6" s="1"/>
  <c r="F122" i="15"/>
  <c r="F121" i="15" s="1"/>
  <c r="D29" i="6" s="1"/>
  <c r="F29" i="6" s="1"/>
  <c r="F174" i="15"/>
  <c r="F87" i="15"/>
  <c r="F86" i="15" s="1"/>
  <c r="D25" i="6" s="1"/>
  <c r="F25" i="6" s="1"/>
  <c r="L101" i="15"/>
  <c r="F149" i="15"/>
  <c r="F148" i="15" s="1"/>
  <c r="F147" i="15" s="1"/>
  <c r="F101" i="15"/>
  <c r="D26" i="6" s="1"/>
  <c r="F26" i="6" s="1"/>
  <c r="L35" i="15"/>
  <c r="L34" i="15" s="1"/>
  <c r="L33" i="15" s="1"/>
  <c r="L32" i="15" s="1"/>
  <c r="L68" i="15"/>
  <c r="L67" i="15" s="1"/>
  <c r="L66" i="15" s="1"/>
  <c r="L122" i="15"/>
  <c r="L121" i="15" s="1"/>
  <c r="L174" i="15"/>
  <c r="I101" i="15"/>
  <c r="L156" i="15"/>
  <c r="F156" i="15"/>
  <c r="K35" i="14"/>
  <c r="K14" i="14"/>
  <c r="K13" i="14" s="1"/>
  <c r="K12" i="14" s="1"/>
  <c r="K91" i="14"/>
  <c r="E130" i="14" l="1"/>
  <c r="E129" i="14" s="1"/>
  <c r="E104" i="14"/>
  <c r="E103" i="14" s="1"/>
  <c r="E14" i="14"/>
  <c r="E13" i="14" s="1"/>
  <c r="E12" i="14" s="1"/>
  <c r="I136" i="15"/>
  <c r="I112" i="15" s="1"/>
  <c r="E76" i="14"/>
  <c r="E75" i="14" s="1"/>
  <c r="I174" i="15"/>
  <c r="K94" i="15"/>
  <c r="K93" i="15" s="1"/>
  <c r="K92" i="15" s="1"/>
  <c r="K87" i="15" s="1"/>
  <c r="K86" i="15" s="1"/>
  <c r="J25" i="6"/>
  <c r="N85" i="15"/>
  <c r="N194" i="15" s="1"/>
  <c r="N196" i="15" s="1"/>
  <c r="N11" i="15" s="1"/>
  <c r="I29" i="6"/>
  <c r="K112" i="15"/>
  <c r="F14" i="6"/>
  <c r="H11" i="15"/>
  <c r="E149" i="14"/>
  <c r="G168" i="14"/>
  <c r="E98" i="14"/>
  <c r="G99" i="14"/>
  <c r="E61" i="14"/>
  <c r="G62" i="14"/>
  <c r="E55" i="14"/>
  <c r="G56" i="14"/>
  <c r="E125" i="14"/>
  <c r="G126" i="14"/>
  <c r="E31" i="14"/>
  <c r="G32" i="14"/>
  <c r="E70" i="14"/>
  <c r="G71" i="14"/>
  <c r="E37" i="14"/>
  <c r="G38" i="14"/>
  <c r="E113" i="14"/>
  <c r="G114" i="14"/>
  <c r="E119" i="14"/>
  <c r="G120" i="14"/>
  <c r="G14" i="14"/>
  <c r="G13" i="14" s="1"/>
  <c r="G12" i="14" s="1"/>
  <c r="E65" i="14"/>
  <c r="G65" i="14" s="1"/>
  <c r="G66" i="14"/>
  <c r="E93" i="14"/>
  <c r="G94" i="14"/>
  <c r="E87" i="14"/>
  <c r="G88" i="14"/>
  <c r="E48" i="14"/>
  <c r="G49" i="14"/>
  <c r="E42" i="14"/>
  <c r="G43" i="14"/>
  <c r="D14" i="6"/>
  <c r="I165" i="15"/>
  <c r="F65" i="15"/>
  <c r="D23" i="6"/>
  <c r="F23" i="6" s="1"/>
  <c r="L65" i="15"/>
  <c r="J22" i="6"/>
  <c r="I65" i="15"/>
  <c r="I22" i="6"/>
  <c r="F165" i="15"/>
  <c r="D32" i="6"/>
  <c r="F32" i="6" s="1"/>
  <c r="L165" i="15"/>
  <c r="I12" i="15"/>
  <c r="I85" i="15"/>
  <c r="L136" i="15"/>
  <c r="F12" i="15"/>
  <c r="L85" i="15"/>
  <c r="L12" i="15"/>
  <c r="F136" i="15"/>
  <c r="F85" i="15"/>
  <c r="K173" i="14"/>
  <c r="K175" i="14" s="1"/>
  <c r="G130" i="14" l="1"/>
  <c r="G76" i="14"/>
  <c r="G104" i="14"/>
  <c r="I25" i="6"/>
  <c r="K85" i="15"/>
  <c r="K194" i="15" s="1"/>
  <c r="K196" i="15" s="1"/>
  <c r="K11" i="15" s="1"/>
  <c r="I194" i="15"/>
  <c r="I196" i="15" s="1"/>
  <c r="I11" i="15" s="1"/>
  <c r="D22" i="6"/>
  <c r="F22" i="6" s="1"/>
  <c r="E41" i="14"/>
  <c r="G41" i="14" s="1"/>
  <c r="G42" i="14"/>
  <c r="E102" i="14"/>
  <c r="G102" i="14" s="1"/>
  <c r="G103" i="14"/>
  <c r="G129" i="14"/>
  <c r="E36" i="14"/>
  <c r="G37" i="14"/>
  <c r="E30" i="14"/>
  <c r="G31" i="14"/>
  <c r="E54" i="14"/>
  <c r="G55" i="14"/>
  <c r="E97" i="14"/>
  <c r="G97" i="14" s="1"/>
  <c r="G98" i="14"/>
  <c r="E86" i="14"/>
  <c r="G86" i="14" s="1"/>
  <c r="G87" i="14"/>
  <c r="E47" i="14"/>
  <c r="G48" i="14"/>
  <c r="E92" i="14"/>
  <c r="G93" i="14"/>
  <c r="E118" i="14"/>
  <c r="G119" i="14"/>
  <c r="G75" i="14"/>
  <c r="E112" i="14"/>
  <c r="G113" i="14"/>
  <c r="E69" i="14"/>
  <c r="G69" i="14" s="1"/>
  <c r="G70" i="14"/>
  <c r="E124" i="14"/>
  <c r="G124" i="14" s="1"/>
  <c r="G125" i="14"/>
  <c r="G61" i="14"/>
  <c r="E60" i="14"/>
  <c r="E148" i="14"/>
  <c r="G149" i="14"/>
  <c r="J14" i="6"/>
  <c r="E14" i="6"/>
  <c r="E38" i="6" s="1"/>
  <c r="E40" i="6" s="1"/>
  <c r="L112" i="15"/>
  <c r="L194" i="15" s="1"/>
  <c r="L196" i="15" s="1"/>
  <c r="L11" i="15" s="1"/>
  <c r="F112" i="15"/>
  <c r="D30" i="6"/>
  <c r="F30" i="6" s="1"/>
  <c r="E74" i="14" l="1"/>
  <c r="G74" i="14" s="1"/>
  <c r="F194" i="15"/>
  <c r="F196" i="15" s="1"/>
  <c r="G92" i="14"/>
  <c r="E91" i="14"/>
  <c r="G91" i="14" s="1"/>
  <c r="G36" i="14"/>
  <c r="E35" i="14"/>
  <c r="G35" i="14" s="1"/>
  <c r="E117" i="14"/>
  <c r="G117" i="14" s="1"/>
  <c r="G118" i="14"/>
  <c r="E46" i="14"/>
  <c r="G46" i="14" s="1"/>
  <c r="G47" i="14"/>
  <c r="E29" i="14"/>
  <c r="G30" i="14"/>
  <c r="E123" i="14"/>
  <c r="G123" i="14" s="1"/>
  <c r="E53" i="14"/>
  <c r="G53" i="14" s="1"/>
  <c r="G54" i="14"/>
  <c r="E147" i="14"/>
  <c r="G147" i="14" s="1"/>
  <c r="G148" i="14"/>
  <c r="E111" i="14"/>
  <c r="G111" i="14" s="1"/>
  <c r="G112" i="14"/>
  <c r="E59" i="14"/>
  <c r="G59" i="14" s="1"/>
  <c r="G60" i="14"/>
  <c r="J31" i="6"/>
  <c r="F11" i="15" l="1"/>
  <c r="G29" i="14"/>
  <c r="G173" i="14" s="1"/>
  <c r="G175" i="14" s="1"/>
  <c r="E173" i="14"/>
  <c r="E175" i="14" s="1"/>
  <c r="J36" i="6"/>
  <c r="I36" i="6"/>
  <c r="J33" i="6"/>
  <c r="D33" i="6"/>
  <c r="F33" i="6" s="1"/>
  <c r="J20" i="6"/>
  <c r="I20" i="6"/>
  <c r="D20" i="6"/>
  <c r="F20" i="6" s="1"/>
  <c r="L197" i="7"/>
  <c r="K197" i="7"/>
  <c r="J197" i="7"/>
  <c r="H192" i="7"/>
  <c r="H191" i="7" s="1"/>
  <c r="H190" i="7" s="1"/>
  <c r="H189" i="7" s="1"/>
  <c r="H188" i="7" s="1"/>
  <c r="H187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F181" i="7"/>
  <c r="F180" i="7" s="1"/>
  <c r="F179" i="7" s="1"/>
  <c r="F178" i="7" s="1"/>
  <c r="F177" i="7" s="1"/>
  <c r="F176" i="7" s="1"/>
  <c r="G179" i="7"/>
  <c r="G178" i="7" s="1"/>
  <c r="G177" i="7" s="1"/>
  <c r="G176" i="7" s="1"/>
  <c r="H172" i="7"/>
  <c r="H171" i="7" s="1"/>
  <c r="H170" i="7" s="1"/>
  <c r="H169" i="7" s="1"/>
  <c r="H168" i="7" s="1"/>
  <c r="H167" i="7" s="1"/>
  <c r="G172" i="7"/>
  <c r="G171" i="7" s="1"/>
  <c r="F172" i="7"/>
  <c r="F171" i="7" s="1"/>
  <c r="F170" i="7" s="1"/>
  <c r="F169" i="7" s="1"/>
  <c r="F168" i="7" s="1"/>
  <c r="F167" i="7" s="1"/>
  <c r="G170" i="7"/>
  <c r="G169" i="7" s="1"/>
  <c r="G168" i="7" s="1"/>
  <c r="G167" i="7" s="1"/>
  <c r="H165" i="7"/>
  <c r="H164" i="7" s="1"/>
  <c r="H163" i="7" s="1"/>
  <c r="H162" i="7" s="1"/>
  <c r="G165" i="7"/>
  <c r="G164" i="7" s="1"/>
  <c r="G163" i="7" s="1"/>
  <c r="G162" i="7" s="1"/>
  <c r="F165" i="7"/>
  <c r="F164" i="7" s="1"/>
  <c r="F163" i="7" s="1"/>
  <c r="F162" i="7" s="1"/>
  <c r="H160" i="7"/>
  <c r="G160" i="7"/>
  <c r="F160" i="7"/>
  <c r="L158" i="7"/>
  <c r="L157" i="7" s="1"/>
  <c r="K158" i="7"/>
  <c r="K157" i="7" s="1"/>
  <c r="J158" i="7"/>
  <c r="J157" i="7" s="1"/>
  <c r="I158" i="7"/>
  <c r="I157" i="7" s="1"/>
  <c r="H158" i="7"/>
  <c r="H157" i="7" s="1"/>
  <c r="G158" i="7"/>
  <c r="G157" i="7" s="1"/>
  <c r="G156" i="7" s="1"/>
  <c r="G155" i="7" s="1"/>
  <c r="G154" i="7" s="1"/>
  <c r="G153" i="7" s="1"/>
  <c r="F158" i="7"/>
  <c r="F157" i="7" s="1"/>
  <c r="F156" i="7" s="1"/>
  <c r="F155" i="7" s="1"/>
  <c r="F154" i="7" s="1"/>
  <c r="F153" i="7" s="1"/>
  <c r="H156" i="7"/>
  <c r="H155" i="7" s="1"/>
  <c r="H154" i="7" s="1"/>
  <c r="H151" i="7"/>
  <c r="H150" i="7" s="1"/>
  <c r="G151" i="7"/>
  <c r="G150" i="7" s="1"/>
  <c r="G149" i="7" s="1"/>
  <c r="G148" i="7" s="1"/>
  <c r="F151" i="7"/>
  <c r="F150" i="7" s="1"/>
  <c r="F149" i="7" s="1"/>
  <c r="F148" i="7" s="1"/>
  <c r="H149" i="7"/>
  <c r="H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G139" i="7"/>
  <c r="G138" i="7" s="1"/>
  <c r="G137" i="7" s="1"/>
  <c r="G136" i="7" s="1"/>
  <c r="F139" i="7"/>
  <c r="F138" i="7" s="1"/>
  <c r="F137" i="7" s="1"/>
  <c r="F136" i="7" s="1"/>
  <c r="H138" i="7"/>
  <c r="H137" i="7" s="1"/>
  <c r="H136" i="7" s="1"/>
  <c r="H134" i="7"/>
  <c r="H133" i="7" s="1"/>
  <c r="H132" i="7" s="1"/>
  <c r="H131" i="7" s="1"/>
  <c r="G134" i="7"/>
  <c r="G133" i="7" s="1"/>
  <c r="F134" i="7"/>
  <c r="F133" i="7" s="1"/>
  <c r="F132" i="7" s="1"/>
  <c r="F131" i="7" s="1"/>
  <c r="G132" i="7"/>
  <c r="G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H115" i="7" s="1"/>
  <c r="H114" i="7" s="1"/>
  <c r="H113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F100" i="7" s="1"/>
  <c r="F99" i="7" s="1"/>
  <c r="F98" i="7" s="1"/>
  <c r="H95" i="7"/>
  <c r="H94" i="7" s="1"/>
  <c r="G95" i="7"/>
  <c r="G94" i="7" s="1"/>
  <c r="G93" i="7" s="1"/>
  <c r="G92" i="7" s="1"/>
  <c r="G91" i="7" s="1"/>
  <c r="F95" i="7"/>
  <c r="F94" i="7" s="1"/>
  <c r="F93" i="7" s="1"/>
  <c r="F92" i="7" s="1"/>
  <c r="F91" i="7" s="1"/>
  <c r="H93" i="7"/>
  <c r="H92" i="7" s="1"/>
  <c r="H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G83" i="7" s="1"/>
  <c r="G82" i="7" s="1"/>
  <c r="G81" i="7" s="1"/>
  <c r="F84" i="7"/>
  <c r="F83" i="7" s="1"/>
  <c r="F82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J72" i="7" s="1"/>
  <c r="I75" i="7"/>
  <c r="H75" i="7"/>
  <c r="G75" i="7"/>
  <c r="F75" i="7"/>
  <c r="H73" i="7"/>
  <c r="H72" i="7" s="1"/>
  <c r="H66" i="7" s="1"/>
  <c r="H65" i="7" s="1"/>
  <c r="H64" i="7" s="1"/>
  <c r="G73" i="7"/>
  <c r="F73" i="7"/>
  <c r="F72" i="7" s="1"/>
  <c r="F66" i="7" s="1"/>
  <c r="F65" i="7" s="1"/>
  <c r="F64" i="7" s="1"/>
  <c r="I72" i="7"/>
  <c r="G62" i="7"/>
  <c r="G61" i="7" s="1"/>
  <c r="F62" i="7"/>
  <c r="H61" i="7"/>
  <c r="H60" i="7" s="1"/>
  <c r="H59" i="7" s="1"/>
  <c r="H58" i="7" s="1"/>
  <c r="H57" i="7" s="1"/>
  <c r="F61" i="7"/>
  <c r="F60" i="7" s="1"/>
  <c r="F59" i="7" s="1"/>
  <c r="F58" i="7" s="1"/>
  <c r="F57" i="7" s="1"/>
  <c r="G60" i="7"/>
  <c r="G59" i="7" s="1"/>
  <c r="G58" i="7" s="1"/>
  <c r="G57" i="7" s="1"/>
  <c r="H55" i="7"/>
  <c r="H54" i="7" s="1"/>
  <c r="H53" i="7" s="1"/>
  <c r="H52" i="7" s="1"/>
  <c r="G55" i="7"/>
  <c r="G54" i="7" s="1"/>
  <c r="G53" i="7" s="1"/>
  <c r="G52" i="7" s="1"/>
  <c r="F55" i="7"/>
  <c r="F54" i="7"/>
  <c r="F53" i="7" s="1"/>
  <c r="F52" i="7" s="1"/>
  <c r="H50" i="7"/>
  <c r="G50" i="7"/>
  <c r="G49" i="7" s="1"/>
  <c r="G48" i="7" s="1"/>
  <c r="G47" i="7" s="1"/>
  <c r="F50" i="7"/>
  <c r="F49" i="7" s="1"/>
  <c r="F48" i="7" s="1"/>
  <c r="F47" i="7" s="1"/>
  <c r="H49" i="7"/>
  <c r="H48" i="7" s="1"/>
  <c r="H47" i="7" s="1"/>
  <c r="L44" i="7"/>
  <c r="K44" i="7"/>
  <c r="J44" i="7"/>
  <c r="I44" i="7"/>
  <c r="H44" i="7"/>
  <c r="H43" i="7" s="1"/>
  <c r="G44" i="7"/>
  <c r="G43" i="7" s="1"/>
  <c r="F44" i="7"/>
  <c r="F43" i="7" s="1"/>
  <c r="H41" i="7"/>
  <c r="G41" i="7"/>
  <c r="F41" i="7"/>
  <c r="H39" i="7"/>
  <c r="G39" i="7"/>
  <c r="G36" i="7" s="1"/>
  <c r="G35" i="7" s="1"/>
  <c r="G34" i="7" s="1"/>
  <c r="G33" i="7" s="1"/>
  <c r="F39" i="7"/>
  <c r="F37" i="7"/>
  <c r="H36" i="7"/>
  <c r="H35" i="7" s="1"/>
  <c r="H34" i="7" s="1"/>
  <c r="H33" i="7" s="1"/>
  <c r="F31" i="7"/>
  <c r="H30" i="7"/>
  <c r="H29" i="7" s="1"/>
  <c r="H28" i="7" s="1"/>
  <c r="H27" i="7" s="1"/>
  <c r="G30" i="7"/>
  <c r="G29" i="7" s="1"/>
  <c r="G28" i="7" s="1"/>
  <c r="G27" i="7" s="1"/>
  <c r="F29" i="7"/>
  <c r="F28" i="7" s="1"/>
  <c r="F27" i="7" s="1"/>
  <c r="L28" i="7"/>
  <c r="K28" i="7"/>
  <c r="J28" i="7"/>
  <c r="I28" i="7"/>
  <c r="H25" i="7"/>
  <c r="H24" i="7" s="1"/>
  <c r="H23" i="7" s="1"/>
  <c r="G25" i="7"/>
  <c r="G24" i="7" s="1"/>
  <c r="G23" i="7" s="1"/>
  <c r="F25" i="7"/>
  <c r="F24" i="7" s="1"/>
  <c r="F23" i="7" s="1"/>
  <c r="F22" i="7" s="1"/>
  <c r="F21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 s="1"/>
  <c r="F17" i="7" s="1"/>
  <c r="F16" i="7" s="1"/>
  <c r="F15" i="7" s="1"/>
  <c r="L15" i="7"/>
  <c r="K15" i="7"/>
  <c r="J15" i="7"/>
  <c r="J14" i="7" s="1"/>
  <c r="J195" i="7" s="1"/>
  <c r="I15" i="7"/>
  <c r="I14" i="7" s="1"/>
  <c r="I195" i="7" s="1"/>
  <c r="L14" i="7"/>
  <c r="L195" i="7" s="1"/>
  <c r="K14" i="7"/>
  <c r="K195" i="7" s="1"/>
  <c r="H80" i="7" l="1"/>
  <c r="F46" i="7"/>
  <c r="G80" i="7"/>
  <c r="F113" i="7"/>
  <c r="H153" i="7"/>
  <c r="G100" i="7"/>
  <c r="G99" i="7" s="1"/>
  <c r="G98" i="7" s="1"/>
  <c r="G130" i="7"/>
  <c r="G22" i="7"/>
  <c r="G21" i="7" s="1"/>
  <c r="G46" i="7"/>
  <c r="H22" i="7"/>
  <c r="H21" i="7" s="1"/>
  <c r="G113" i="7"/>
  <c r="G72" i="7"/>
  <c r="G66" i="7" s="1"/>
  <c r="G65" i="7" s="1"/>
  <c r="G64" i="7" s="1"/>
  <c r="H100" i="7"/>
  <c r="H99" i="7" s="1"/>
  <c r="H98" i="7" s="1"/>
  <c r="F36" i="7"/>
  <c r="F35" i="7" s="1"/>
  <c r="F34" i="7" s="1"/>
  <c r="F33" i="7" s="1"/>
  <c r="H46" i="7"/>
  <c r="G97" i="7"/>
  <c r="F130" i="7"/>
  <c r="F97" i="7" s="1"/>
  <c r="F81" i="7"/>
  <c r="H130" i="7"/>
  <c r="I33" i="6"/>
  <c r="D36" i="6"/>
  <c r="F36" i="6" s="1"/>
  <c r="F80" i="7"/>
  <c r="H14" i="7" l="1"/>
  <c r="H97" i="7"/>
  <c r="G14" i="7"/>
  <c r="G195" i="7" s="1"/>
  <c r="H195" i="7"/>
  <c r="F14" i="7"/>
  <c r="F195" i="7"/>
  <c r="J24" i="6"/>
  <c r="I24" i="6"/>
  <c r="D24" i="6"/>
  <c r="F24" i="6" s="1"/>
  <c r="D31" i="6"/>
  <c r="F31" i="6" s="1"/>
  <c r="I31" i="6"/>
  <c r="J27" i="6" l="1"/>
  <c r="J38" i="6" s="1"/>
  <c r="J40" i="6" s="1"/>
  <c r="I197" i="7" s="1"/>
  <c r="I27" i="6"/>
  <c r="D27" i="6"/>
  <c r="F27" i="6" s="1"/>
  <c r="I38" i="6" l="1"/>
  <c r="I40" i="6" s="1"/>
  <c r="F38" i="6"/>
  <c r="F40" i="6" s="1"/>
  <c r="D38" i="6"/>
  <c r="D40" i="6" s="1"/>
</calcChain>
</file>

<file path=xl/sharedStrings.xml><?xml version="1.0" encoding="utf-8"?>
<sst xmlns="http://schemas.openxmlformats.org/spreadsheetml/2006/main" count="2024" uniqueCount="452">
  <si>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</si>
  <si>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</si>
  <si>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</si>
  <si>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</si>
  <si>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</si>
  <si>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</si>
  <si>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</si>
  <si>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</si>
  <si>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</si>
  <si>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</si>
  <si>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</si>
  <si>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</si>
  <si>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</si>
  <si>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</si>
  <si>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</si>
  <si>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</si>
  <si>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</si>
  <si>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</si>
  <si>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</si>
  <si>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</si>
  <si>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</si>
  <si>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</si>
  <si>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</si>
  <si>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</si>
  <si>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</si>
  <si>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</si>
  <si>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</si>
  <si>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</si>
  <si>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</si>
  <si>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</si>
  <si>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</si>
  <si>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</si>
  <si>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</si>
  <si>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</si>
  <si>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</si>
  <si>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</si>
  <si>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</si>
  <si>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</si>
  <si>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</si>
  <si>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</si>
  <si>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</si>
  <si>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</si>
  <si>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</si>
  <si>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</si>
  <si>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</si>
  <si>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</si>
  <si>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</si>
  <si>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</si>
  <si>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</si>
  <si>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</si>
  <si>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</si>
  <si>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</si>
  <si>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</si>
  <si>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</si>
  <si>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</si>
  <si>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</si>
  <si>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</si>
  <si>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</si>
  <si>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</si>
  <si>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</si>
  <si>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</si>
  <si>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</si>
  <si>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</si>
  <si>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</si>
  <si>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</si>
  <si>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</si>
  <si>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</si>
  <si>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</si>
  <si>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</si>
  <si>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</si>
  <si>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</si>
  <si>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</si>
  <si>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</si>
  <si>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</si>
  <si>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</si>
  <si>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</si>
  <si>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</si>
  <si>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</si>
  <si>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</si>
  <si>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</si>
  <si>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</si>
  <si>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</si>
  <si>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</si>
  <si>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</si>
  <si>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</si>
  <si>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</si>
  <si>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</si>
  <si>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</si>
  <si>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</si>
  <si>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</si>
  <si>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</si>
  <si>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</si>
  <si>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</si>
  <si>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</si>
  <si>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</si>
  <si>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</si>
  <si>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</si>
  <si>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</si>
  <si>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</si>
  <si>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</si>
  <si>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</si>
  <si>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</si>
  <si>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</si>
  <si>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</si>
  <si>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</si>
  <si>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</si>
  <si>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</si>
  <si>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</si>
  <si>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</si>
  <si>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</si>
  <si>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</si>
  <si>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</si>
  <si>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</si>
  <si>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</si>
  <si>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</si>
  <si>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</si>
  <si>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</si>
  <si>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</si>
  <si>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</si>
  <si>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</si>
  <si>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</si>
  <si>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</si>
  <si>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</si>
  <si>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</si>
  <si>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</si>
  <si>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</si>
  <si>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</si>
  <si>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</si>
  <si>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</si>
  <si>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</si>
  <si>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</si>
  <si>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</si>
  <si>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</si>
  <si>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</si>
  <si>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</si>
  <si>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</si>
  <si>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</si>
  <si>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</si>
  <si>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</si>
  <si>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</si>
  <si>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</si>
  <si>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</si>
  <si>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</si>
  <si>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</si>
  <si>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</si>
  <si>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</si>
  <si>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</si>
  <si>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</si>
  <si>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</si>
  <si>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</si>
  <si>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</si>
  <si>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</si>
  <si>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</si>
  <si>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</si>
  <si>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</si>
  <si>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</si>
  <si>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</si>
  <si>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</si>
  <si>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</si>
  <si>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</si>
  <si>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</si>
  <si>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</si>
  <si>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</si>
  <si>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</si>
  <si>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</si>
  <si>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</si>
  <si>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</si>
  <si>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</si>
  <si>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</si>
  <si>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</si>
  <si>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</si>
  <si>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</si>
  <si>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</si>
  <si>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</si>
  <si>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</si>
  <si>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</si>
  <si>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</si>
  <si>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</si>
  <si>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</si>
  <si>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</si>
  <si>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</si>
  <si>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</si>
  <si>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</si>
  <si>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</si>
  <si>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</si>
  <si>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</si>
  <si>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</si>
  <si>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</si>
  <si>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</si>
  <si>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</si>
  <si>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</si>
  <si>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</si>
  <si>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</si>
  <si>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</si>
  <si>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</si>
  <si>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</si>
  <si>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</si>
  <si>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</si>
  <si>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</si>
  <si>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</si>
  <si>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</si>
  <si>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</si>
  <si>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</si>
  <si>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</si>
  <si>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</si>
  <si>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</si>
  <si>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</si>
  <si>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</si>
  <si>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</si>
  <si>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</si>
  <si>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</si>
  <si>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</si>
  <si>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</si>
  <si>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</si>
  <si>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</si>
  <si>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</si>
  <si>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</si>
  <si>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</si>
  <si>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</si>
  <si>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</si>
  <si>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</si>
  <si>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</si>
  <si>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</si>
  <si>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</si>
  <si>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</si>
  <si>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</si>
  <si>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</si>
  <si>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</si>
  <si>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</si>
  <si>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</si>
  <si>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</si>
  <si>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</si>
  <si>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</si>
  <si>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</si>
  <si>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</si>
  <si>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</si>
  <si>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</si>
  <si>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</si>
  <si>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</si>
  <si>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</si>
  <si>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</si>
  <si>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</si>
  <si>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</si>
  <si>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</si>
  <si>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</si>
  <si>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</si>
  <si>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</si>
  <si>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</si>
  <si>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</si>
  <si>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</si>
  <si>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</si>
  <si>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</si>
  <si>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</si>
  <si>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</si>
  <si>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</si>
  <si>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</si>
  <si>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</si>
  <si>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</si>
  <si>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</si>
  <si>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</si>
  <si>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</si>
  <si>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</si>
  <si>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</si>
  <si>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</si>
  <si>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</si>
  <si>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</si>
  <si>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</si>
  <si>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</si>
  <si>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</si>
  <si>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</si>
  <si>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</si>
  <si>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</si>
  <si>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</si>
  <si>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>КЦСР</t>
  </si>
  <si>
    <t>КВР</t>
  </si>
  <si>
    <t>КФСР</t>
  </si>
  <si>
    <t>Комплексы процессных мероприятий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</si>
  <si>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</si>
  <si>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</si>
  <si>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Отраслевые проекты</t>
  </si>
  <si>
    <t>На ремонт автомобильных дорог общего пользования местного значения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</si>
  <si>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</si>
  <si>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</si>
  <si>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</si>
  <si>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</si>
  <si>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Муниципальная программа "Развитие культуры в МО Усадищенское сельское поселение Волховского муниципального района ЛО"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</si>
  <si>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</si>
  <si>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</si>
  <si>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</si>
  <si>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</si>
  <si>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</si>
  <si>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</si>
  <si>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</si>
  <si>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</si>
  <si>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</si>
  <si>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</si>
  <si>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</si>
  <si>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</si>
  <si>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</si>
  <si>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</si>
  <si>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</si>
  <si>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</si>
  <si>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Администарция МО "Усадищенское сельское поселение"</t>
  </si>
  <si>
    <t>871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</si>
  <si>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</si>
  <si>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</si>
  <si>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</si>
  <si>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</si>
  <si>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</si>
  <si>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</si>
  <si>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</si>
  <si>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6730140010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</si>
  <si>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</si>
  <si>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</si>
  <si>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</si>
  <si>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</si>
  <si>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</si>
  <si>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</si>
  <si>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</si>
  <si>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</si>
  <si>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</si>
  <si>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0100000000</t>
  </si>
  <si>
    <t>0140000000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</si>
  <si>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</si>
  <si>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</si>
  <si>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</si>
  <si>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</si>
  <si>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</si>
  <si>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</si>
  <si>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0540100000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</si>
  <si>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</si>
  <si>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</si>
  <si>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</si>
  <si>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</si>
  <si>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</si>
  <si>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</si>
  <si>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</si>
  <si>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</si>
  <si>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</si>
  <si>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</si>
  <si>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</si>
  <si>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</si>
  <si>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</si>
  <si>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</si>
  <si>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</si>
  <si>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</si>
  <si>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</si>
  <si>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</si>
  <si>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</si>
  <si>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</si>
  <si>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</si>
  <si>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</si>
  <si>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</si>
  <si>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</si>
  <si>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</si>
  <si>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</si>
  <si>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</si>
  <si>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</si>
  <si>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</si>
  <si>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</si>
  <si>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</si>
  <si>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</si>
  <si>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13401S0360</t>
  </si>
  <si>
    <t>6890100050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</si>
  <si>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</si>
  <si>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</si>
  <si>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</si>
  <si>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</si>
  <si>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</si>
  <si>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 xml:space="preserve">к решению совета депутатов от </t>
  </si>
  <si>
    <t>01401F0650</t>
  </si>
  <si>
    <t>1040201100</t>
  </si>
  <si>
    <t>0440100000</t>
  </si>
  <si>
    <t>0400000000</t>
  </si>
  <si>
    <t>2028 год</t>
  </si>
  <si>
    <t>1040200000</t>
  </si>
  <si>
    <t>1200000000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</si>
  <si>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</si>
  <si>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6730140040</t>
  </si>
  <si>
    <t>Социальное обеспечение населения</t>
  </si>
  <si>
    <t>11701S5140</t>
  </si>
  <si>
    <t>1170100000</t>
  </si>
  <si>
    <t>1004</t>
  </si>
  <si>
    <t>Охрана семьи и детства</t>
  </si>
  <si>
    <t>15701L4970</t>
  </si>
  <si>
    <t>1570100000</t>
  </si>
  <si>
    <t>1570000000</t>
  </si>
  <si>
    <t>Отраслевой проект "Улучшение жилищных условий и обеспечение жильем отдельных категорий граждан"</t>
  </si>
  <si>
    <t>04401S4840</t>
  </si>
  <si>
    <t>1270100000</t>
  </si>
  <si>
    <t>12501F0550</t>
  </si>
  <si>
    <t>1250100000</t>
  </si>
  <si>
    <t>1250000000</t>
  </si>
  <si>
    <t>1270000000</t>
  </si>
  <si>
    <t>11401F0450</t>
  </si>
  <si>
    <t>1070100000</t>
  </si>
  <si>
    <t>Усадищенское сельское поселение</t>
  </si>
  <si>
    <t>Иные межбюджетные трансферты на осуществление полномочий по осуществлению полномочий Контрольно-счетного органа Волховского муниципального района</t>
  </si>
  <si>
    <t>Муниципальная программа "Безопасность муниципального образования Усадищенское сельское поселение Волховского муниципального района Ленинградской области на 2026-2028 г.г."</t>
  </si>
  <si>
    <t>Чистка и обустройство пожарных водоемов</t>
  </si>
  <si>
    <t>0140101010</t>
  </si>
  <si>
    <t>Принятие профилактических мер, направленных на предупреждение экстремисткой деятельности</t>
  </si>
  <si>
    <t>На обслуживание местной системы оповещения на территории Волховского муниципального района</t>
  </si>
  <si>
    <t>Комплекс процессных мероприятих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местности"</t>
  </si>
  <si>
    <t>054019Д050</t>
  </si>
  <si>
    <t>05701SД140</t>
  </si>
  <si>
    <t>Мероприятия по землеустроству и землепользованию</t>
  </si>
  <si>
    <t>1070000000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</si>
  <si>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</si>
  <si>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Мероприятия по обеспечению устойчивого функционирования объектов теплоснабжения на территории Ленинградской области</t>
  </si>
  <si>
    <t>10701SТ160</t>
  </si>
  <si>
    <t>1170000000</t>
  </si>
  <si>
    <t>Отраслевой проект "Эффективное обращениес отходами производства и потребления на территории Ленинградской области"</t>
  </si>
  <si>
    <t>На мероприятия по ремонту и модернизации мест (площадок) накопления твердых коммунальных отходов</t>
  </si>
  <si>
    <t>Муниципальная программа "Устойчивое общественное развитие в МО Усадищенское сельское поселение Волховского муниципального района Ленинградской области"</t>
  </si>
  <si>
    <t>0440000000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</si>
  <si>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движения"</t>
  </si>
  <si>
    <t>На поддержку общественного развития общественной инфраструктуры муниципального значения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</si>
  <si>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поселение"</t>
  </si>
  <si>
    <t>На реализацию мероприятий по смене светильников уличного освещения на территории ти МО Усадищенское сельское поселение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</si>
  <si>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населения"</t>
  </si>
  <si>
    <t>На оплату электроэнергии за уличное освещение</t>
  </si>
  <si>
    <t>Муниципальная программа «Борьба с борщевиком Сосновского на территории муниципального образования Усадищенское сельское поселение»</t>
  </si>
  <si>
    <t>Муниципальные проекты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</si>
  <si>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</si>
  <si>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</si>
  <si>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Отраслевой проект "Благоустройство сельских территорий"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</si>
  <si>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</si>
  <si>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</si>
  <si>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"Обеспечение жильем молодых семей и иных граждан,нуждающихся в улучшениии жилищных условий на территории МО Усадищенское сельское поселение"</t>
  </si>
  <si>
    <t>1500000000</t>
  </si>
  <si>
    <t>Реализация мероприятий по обеспечению жильем молодых семей</t>
  </si>
  <si>
    <t xml:space="preserve">Итого расходов по кодам бюджетной классификации </t>
  </si>
  <si>
    <t xml:space="preserve">Распределение бюджетных ассигнований по целевым статьям 
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2026 год и плановый период 2027 и 2028 годов </t>
  </si>
  <si>
    <t>Комплекс процессных мероприятий "Реализация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</si>
  <si>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</si>
  <si>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 на 2026-2028 г.г."</t>
  </si>
  <si>
    <t>Вспомогательная информация</t>
  </si>
  <si>
    <t>2026 год
(утверждено)</t>
  </si>
  <si>
    <t>2026 год
(изменения)</t>
  </si>
  <si>
    <t>2027 год
(изменения)</t>
  </si>
  <si>
    <t>2027 год
(утверждено)</t>
  </si>
  <si>
    <t>2028 год
(изменения)</t>
  </si>
  <si>
    <t>тыс.руб.</t>
  </si>
  <si>
    <t>6730160300</t>
  </si>
  <si>
    <t>На подготовку и выполнение тушения лесных и торфяных пожаров</t>
  </si>
  <si>
    <t>0140160110</t>
  </si>
  <si>
    <t>На выплату зарплаты с начислениями</t>
  </si>
  <si>
    <t>тыс.рублей</t>
  </si>
  <si>
    <t>от 22.05.2026г. № 17</t>
  </si>
  <si>
    <t>от 22.05.2026г. №17</t>
  </si>
  <si>
    <t>от 22.05.2026 г.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</si>
</sst>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р_._-;\-* #,##0.00\ _р_._-;_-* &quot;-&quot;??\ _р_._-;_-@_-"/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dd/mm/yyyy\ hh:mm"/>
    <numFmt numFmtId="175" formatCode="#,##0.0"/>
    <numFmt numFmtId="176" formatCode="#,##0.0_ ;\-#,##0.0\ 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9" fillId="0" borderId="0"/>
    <xf numFmtId="0" fontId="1" fillId="0" borderId="0"/>
  </cellStyleXfs>
  <cellXfs count="322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center" wrapText="1"/>
    </xf>
    <xf numFmtId="170" fontId="3" fillId="2" borderId="1" xfId="0" applyNumberFormat="1" applyFont="1" applyFill="1" applyBorder="1" applyAlignment="1">
      <alignment horizontal="left" vertical="top" wrapText="1"/>
    </xf>
    <xf numFmtId="170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2" xfId="4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justify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/>
    <xf numFmtId="0" fontId="13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applyFont="1" applyFill="1" applyAlignment="1">
      <alignment horizontal="center" vertical="center"/>
    </xf>
    <xf numFmtId="0" fontId="11" fillId="2" borderId="0" xfId="3" applyFont="1" applyFill="1"/>
    <xf numFmtId="164" fontId="11" fillId="2" borderId="0" xfId="13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top" wrapText="1"/>
    </xf>
    <xf numFmtId="167" fontId="9" fillId="2" borderId="3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172" fontId="5" fillId="3" borderId="2" xfId="13" applyNumberFormat="1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2" fontId="5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2" fontId="2" fillId="2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172" fontId="3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2" borderId="2" xfId="13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170" fontId="2" fillId="2" borderId="1" xfId="0" applyNumberFormat="1" applyFont="1" applyFill="1" applyBorder="1" applyAlignment="1">
      <alignment horizontal="left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3" fillId="2" borderId="5" xfId="13" applyFont="1" applyFill="1" applyBorder="1" applyAlignment="1">
      <alignment horizontal="center" vertical="center" wrapText="1"/>
    </xf>
    <xf numFmtId="49" fontId="3" fillId="2" borderId="5" xfId="13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wrapText="1"/>
    </xf>
    <xf numFmtId="170" fontId="5" fillId="2" borderId="2" xfId="0" applyNumberFormat="1" applyFont="1" applyFill="1" applyBorder="1" applyAlignment="1">
      <alignment horizontal="left" wrapText="1"/>
    </xf>
    <xf numFmtId="49" fontId="4" fillId="2" borderId="2" xfId="4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2" xfId="1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13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2" fontId="2" fillId="3" borderId="2" xfId="13" applyNumberFormat="1" applyFont="1" applyFill="1" applyBorder="1" applyAlignment="1">
      <alignment horizontal="justify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0" xfId="3" applyFont="1" applyFill="1" applyAlignment="1">
      <alignment horizontal="right"/>
    </xf>
    <xf numFmtId="0" fontId="9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172" fontId="5" fillId="2" borderId="2" xfId="13" applyNumberFormat="1" applyFont="1" applyFill="1" applyBorder="1" applyAlignment="1">
      <alignment horizontal="center" vertical="justify" wrapText="1"/>
    </xf>
    <xf numFmtId="49" fontId="16" fillId="2" borderId="0" xfId="4" applyNumberFormat="1" applyFont="1" applyFill="1" applyAlignment="1">
      <alignment horizontal="left" vertical="center" wrapText="1"/>
    </xf>
    <xf numFmtId="49" fontId="16" fillId="2" borderId="0" xfId="4" applyNumberFormat="1" applyFont="1" applyFill="1" applyAlignment="1">
      <alignment horizontal="center" vertical="center" wrapText="1"/>
    </xf>
    <xf numFmtId="172" fontId="11" fillId="2" borderId="0" xfId="3" applyNumberFormat="1" applyFont="1" applyFill="1"/>
    <xf numFmtId="0" fontId="2" fillId="2" borderId="17" xfId="0" applyFont="1" applyFill="1" applyBorder="1" applyAlignment="1">
      <alignment horizontal="center" vertical="center" wrapText="1"/>
    </xf>
    <xf numFmtId="170" fontId="4" fillId="2" borderId="2" xfId="0" applyNumberFormat="1" applyFont="1" applyFill="1" applyBorder="1" applyAlignment="1">
      <alignment horizontal="left" vertical="top" wrapText="1"/>
    </xf>
    <xf numFmtId="170" fontId="5" fillId="2" borderId="19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172" fontId="3" fillId="2" borderId="3" xfId="13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72" fontId="5" fillId="3" borderId="2" xfId="13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2" fontId="2" fillId="2" borderId="2" xfId="13" applyNumberFormat="1" applyFont="1" applyFill="1" applyBorder="1" applyAlignment="1">
      <alignment horizontal="justify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72" fontId="3" fillId="2" borderId="2" xfId="13" applyNumberFormat="1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2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3" borderId="2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49" fontId="4" fillId="2" borderId="17" xfId="1" applyNumberFormat="1" applyFont="1" applyFill="1" applyBorder="1" applyAlignment="1">
      <alignment horizontal="center" vertical="center" wrapText="1"/>
    </xf>
    <xf numFmtId="172" fontId="4" fillId="2" borderId="2" xfId="13" applyNumberFormat="1" applyFont="1" applyFill="1" applyBorder="1" applyAlignment="1">
      <alignment horizontal="justify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172" fontId="4" fillId="2" borderId="3" xfId="13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172" fontId="4" fillId="3" borderId="3" xfId="13" applyNumberFormat="1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2" borderId="20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wrapText="1"/>
    </xf>
    <xf numFmtId="172" fontId="3" fillId="3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72" fontId="3" fillId="3" borderId="2" xfId="13" applyNumberFormat="1" applyFont="1" applyFill="1" applyBorder="1" applyAlignment="1">
      <alignment horizontal="justify" vertical="center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3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2" fillId="0" borderId="19" xfId="0" applyFont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2" borderId="2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172" fontId="3" fillId="0" borderId="2" xfId="13" applyNumberFormat="1" applyFont="1" applyFill="1" applyBorder="1" applyAlignment="1">
      <alignment horizontal="justify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23" xfId="1" applyNumberFormat="1" applyFont="1" applyFill="1" applyBorder="1" applyAlignment="1">
      <alignment horizontal="center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172" fontId="3" fillId="2" borderId="25" xfId="13" applyNumberFormat="1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left" wrapText="1"/>
    </xf>
    <xf numFmtId="172" fontId="3" fillId="0" borderId="17" xfId="13" applyNumberFormat="1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left" wrapText="1"/>
    </xf>
    <xf numFmtId="49" fontId="5" fillId="3" borderId="17" xfId="0" applyNumberFormat="1" applyFont="1" applyFill="1" applyBorder="1" applyAlignment="1">
      <alignment horizontal="center" vertical="center" wrapText="1"/>
    </xf>
    <xf numFmtId="172" fontId="5" fillId="3" borderId="17" xfId="13" applyNumberFormat="1" applyFont="1" applyFill="1" applyBorder="1" applyAlignment="1">
      <alignment horizontal="justify" vertical="center" wrapText="1"/>
    </xf>
    <xf numFmtId="172" fontId="5" fillId="2" borderId="29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173" fontId="11" fillId="2" borderId="0" xfId="3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2" fontId="19" fillId="2" borderId="0" xfId="1" applyNumberFormat="1" applyFont="1" applyFill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20" fillId="2" borderId="0" xfId="1" applyFont="1" applyFill="1" applyAlignment="1">
      <alignment vertical="center"/>
    </xf>
    <xf numFmtId="2" fontId="22" fillId="2" borderId="0" xfId="1" applyNumberFormat="1" applyFont="1" applyFill="1" applyAlignment="1">
      <alignment horizontal="center" vertical="center"/>
    </xf>
    <xf numFmtId="2" fontId="21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justify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171" fontId="3" fillId="0" borderId="0" xfId="1" applyNumberFormat="1" applyFont="1" applyAlignment="1">
      <alignment vertical="center"/>
    </xf>
    <xf numFmtId="0" fontId="19" fillId="2" borderId="0" xfId="1" applyFont="1" applyFill="1" applyAlignment="1">
      <alignment horizontal="center" vertical="center" wrapText="1"/>
    </xf>
    <xf numFmtId="0" fontId="10" fillId="0" borderId="0" xfId="15" applyFont="1" applyBorder="1" applyAlignment="1" applyProtection="1">
      <alignment vertical="center"/>
    </xf>
    <xf numFmtId="0" fontId="10" fillId="0" borderId="0" xfId="15" applyFont="1" applyAlignment="1">
      <alignment vertical="center"/>
    </xf>
    <xf numFmtId="0" fontId="3" fillId="0" borderId="0" xfId="15" applyFont="1"/>
    <xf numFmtId="0" fontId="27" fillId="2" borderId="0" xfId="16" applyFont="1" applyFill="1" applyAlignment="1">
      <alignment horizontal="right" vertical="center"/>
    </xf>
    <xf numFmtId="0" fontId="9" fillId="0" borderId="0" xfId="15" applyFont="1" applyBorder="1" applyAlignment="1" applyProtection="1">
      <alignment horizontal="left" vertical="center"/>
    </xf>
    <xf numFmtId="0" fontId="9" fillId="0" borderId="0" xfId="15" applyFont="1" applyBorder="1" applyAlignment="1" applyProtection="1">
      <alignment horizontal="center" vertical="center"/>
    </xf>
    <xf numFmtId="174" fontId="9" fillId="0" borderId="0" xfId="15" applyNumberFormat="1" applyFont="1" applyBorder="1" applyAlignment="1" applyProtection="1">
      <alignment horizontal="center" vertical="center"/>
    </xf>
    <xf numFmtId="0" fontId="27" fillId="2" borderId="0" xfId="15" applyFont="1" applyFill="1" applyAlignment="1">
      <alignment horizontal="right" vertical="center"/>
    </xf>
    <xf numFmtId="0" fontId="10" fillId="0" borderId="0" xfId="15" applyFont="1" applyBorder="1" applyAlignment="1" applyProtection="1">
      <alignment vertical="center" wrapText="1"/>
    </xf>
    <xf numFmtId="49" fontId="28" fillId="2" borderId="31" xfId="15" applyNumberFormat="1" applyFont="1" applyFill="1" applyBorder="1" applyAlignment="1">
      <alignment horizontal="center" vertical="center" wrapText="1"/>
    </xf>
    <xf numFmtId="167" fontId="28" fillId="2" borderId="31" xfId="15" applyNumberFormat="1" applyFont="1" applyFill="1" applyBorder="1" applyAlignment="1">
      <alignment horizontal="center" vertical="center" wrapText="1"/>
    </xf>
    <xf numFmtId="169" fontId="10" fillId="0" borderId="0" xfId="15" applyNumberFormat="1" applyFont="1" applyAlignment="1">
      <alignment vertical="center"/>
    </xf>
    <xf numFmtId="169" fontId="10" fillId="0" borderId="0" xfId="15" applyNumberFormat="1" applyFont="1" applyFill="1" applyAlignment="1">
      <alignment vertical="center"/>
    </xf>
    <xf numFmtId="49" fontId="9" fillId="0" borderId="31" xfId="15" applyNumberFormat="1" applyFont="1" applyBorder="1" applyAlignment="1" applyProtection="1">
      <alignment horizontal="center" vertical="center" wrapText="1"/>
    </xf>
    <xf numFmtId="0" fontId="10" fillId="0" borderId="0" xfId="15" applyFont="1"/>
    <xf numFmtId="49" fontId="9" fillId="0" borderId="31" xfId="15" applyNumberFormat="1" applyFont="1" applyBorder="1" applyAlignment="1" applyProtection="1">
      <alignment horizontal="left" vertical="center" wrapText="1"/>
    </xf>
    <xf numFmtId="175" fontId="9" fillId="0" borderId="31" xfId="15" applyNumberFormat="1" applyFont="1" applyBorder="1" applyAlignment="1" applyProtection="1">
      <alignment horizontal="right" vertical="center" wrapText="1"/>
    </xf>
    <xf numFmtId="49" fontId="10" fillId="0" borderId="31" xfId="15" applyNumberFormat="1" applyFont="1" applyBorder="1" applyAlignment="1" applyProtection="1">
      <alignment horizontal="left" vertical="center" wrapText="1"/>
    </xf>
    <xf numFmtId="49" fontId="10" fillId="0" borderId="31" xfId="15" applyNumberFormat="1" applyFont="1" applyBorder="1" applyAlignment="1" applyProtection="1">
      <alignment horizontal="center" vertical="center" wrapText="1"/>
    </xf>
    <xf numFmtId="175" fontId="10" fillId="0" borderId="31" xfId="15" applyNumberFormat="1" applyFont="1" applyBorder="1" applyAlignment="1" applyProtection="1">
      <alignment horizontal="right" vertical="center" wrapText="1"/>
    </xf>
    <xf numFmtId="167" fontId="9" fillId="0" borderId="31" xfId="15" applyNumberFormat="1" applyFont="1" applyBorder="1" applyAlignment="1" applyProtection="1">
      <alignment horizontal="left" vertical="center" wrapText="1"/>
    </xf>
    <xf numFmtId="49" fontId="9" fillId="0" borderId="31" xfId="15" applyNumberFormat="1" applyFont="1" applyFill="1" applyBorder="1" applyAlignment="1" applyProtection="1">
      <alignment horizontal="left" vertical="center"/>
    </xf>
    <xf numFmtId="49" fontId="9" fillId="0" borderId="31" xfId="15" applyNumberFormat="1" applyFont="1" applyBorder="1" applyAlignment="1" applyProtection="1">
      <alignment horizontal="center"/>
    </xf>
    <xf numFmtId="175" fontId="9" fillId="0" borderId="31" xfId="15" applyNumberFormat="1" applyFont="1" applyBorder="1" applyAlignment="1" applyProtection="1">
      <alignment horizontal="right"/>
    </xf>
    <xf numFmtId="49" fontId="9" fillId="4" borderId="31" xfId="15" applyNumberFormat="1" applyFont="1" applyFill="1" applyBorder="1" applyAlignment="1" applyProtection="1">
      <alignment horizontal="center" vertical="center" wrapText="1"/>
    </xf>
    <xf numFmtId="175" fontId="9" fillId="4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 wrapText="1"/>
    </xf>
    <xf numFmtId="167" fontId="9" fillId="4" borderId="31" xfId="15" applyNumberFormat="1" applyFont="1" applyFill="1" applyBorder="1" applyAlignment="1" applyProtection="1">
      <alignment horizontal="left" vertical="center" wrapText="1"/>
    </xf>
    <xf numFmtId="49" fontId="9" fillId="4" borderId="31" xfId="15" applyNumberFormat="1" applyFont="1" applyFill="1" applyBorder="1" applyAlignment="1" applyProtection="1">
      <alignment horizontal="left" vertical="center"/>
    </xf>
    <xf numFmtId="49" fontId="9" fillId="4" borderId="31" xfId="15" applyNumberFormat="1" applyFont="1" applyFill="1" applyBorder="1" applyAlignment="1" applyProtection="1">
      <alignment horizontal="center" vertical="center"/>
    </xf>
    <xf numFmtId="175" fontId="9" fillId="4" borderId="31" xfId="15" applyNumberFormat="1" applyFont="1" applyFill="1" applyBorder="1" applyAlignment="1" applyProtection="1">
      <alignment horizontal="right" vertical="center"/>
    </xf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166" fontId="2" fillId="2" borderId="0" xfId="0" applyNumberFormat="1" applyFont="1" applyFill="1" applyAlignment="1">
      <alignment horizontal="center"/>
    </xf>
    <xf numFmtId="166" fontId="3" fillId="0" borderId="0" xfId="0" applyNumberFormat="1" applyFont="1"/>
    <xf numFmtId="49" fontId="3" fillId="2" borderId="0" xfId="0" applyNumberFormat="1" applyFont="1" applyFill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9" fillId="2" borderId="0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 wrapText="1"/>
    </xf>
    <xf numFmtId="49" fontId="10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/>
    </xf>
    <xf numFmtId="0" fontId="9" fillId="2" borderId="32" xfId="1" applyFont="1" applyFill="1" applyBorder="1" applyAlignment="1">
      <alignment horizontal="left" vertical="center"/>
    </xf>
    <xf numFmtId="0" fontId="10" fillId="2" borderId="32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49" fontId="2" fillId="2" borderId="32" xfId="15" applyNumberFormat="1" applyFont="1" applyFill="1" applyBorder="1" applyAlignment="1">
      <alignment horizontal="center" vertical="center" wrapText="1"/>
    </xf>
    <xf numFmtId="167" fontId="2" fillId="2" borderId="32" xfId="15" applyNumberFormat="1" applyFont="1" applyFill="1" applyBorder="1" applyAlignment="1">
      <alignment horizontal="center" vertical="center" wrapText="1"/>
    </xf>
    <xf numFmtId="171" fontId="9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 vertical="center"/>
    </xf>
    <xf numFmtId="171" fontId="10" fillId="2" borderId="32" xfId="12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vertical="center"/>
    </xf>
    <xf numFmtId="0" fontId="10" fillId="2" borderId="32" xfId="2" applyFont="1" applyFill="1" applyBorder="1" applyAlignment="1">
      <alignment vertical="center"/>
    </xf>
    <xf numFmtId="0" fontId="10" fillId="2" borderId="32" xfId="0" applyFont="1" applyFill="1" applyBorder="1" applyAlignment="1">
      <alignment horizontal="left" wrapText="1"/>
    </xf>
    <xf numFmtId="0" fontId="10" fillId="2" borderId="32" xfId="1" applyFont="1" applyFill="1" applyBorder="1" applyAlignment="1">
      <alignment horizontal="left" vertical="top" wrapText="1"/>
    </xf>
    <xf numFmtId="171" fontId="10" fillId="2" borderId="32" xfId="12" applyNumberFormat="1" applyFont="1" applyFill="1" applyBorder="1" applyAlignment="1">
      <alignment horizontal="center" vertical="center" wrapText="1"/>
    </xf>
    <xf numFmtId="49" fontId="28" fillId="2" borderId="13" xfId="15" applyNumberFormat="1" applyFont="1" applyFill="1" applyBorder="1" applyAlignment="1">
      <alignment horizontal="center" vertical="center" wrapText="1"/>
    </xf>
    <xf numFmtId="175" fontId="10" fillId="0" borderId="0" xfId="15" applyNumberFormat="1" applyFont="1"/>
    <xf numFmtId="175" fontId="10" fillId="0" borderId="31" xfId="15" applyNumberFormat="1" applyFont="1" applyBorder="1" applyAlignment="1" applyProtection="1">
      <alignment horizontal="right" vertical="center"/>
    </xf>
    <xf numFmtId="168" fontId="28" fillId="2" borderId="37" xfId="16" applyNumberFormat="1" applyFont="1" applyFill="1" applyBorder="1" applyAlignment="1">
      <alignment horizontal="center" vertical="center" wrapText="1"/>
    </xf>
    <xf numFmtId="168" fontId="28" fillId="2" borderId="38" xfId="16" applyNumberFormat="1" applyFont="1" applyFill="1" applyBorder="1" applyAlignment="1">
      <alignment horizontal="center" vertical="center" wrapText="1"/>
    </xf>
    <xf numFmtId="168" fontId="28" fillId="2" borderId="39" xfId="16" applyNumberFormat="1" applyFont="1" applyFill="1" applyBorder="1" applyAlignment="1">
      <alignment horizontal="center" vertical="center" wrapText="1"/>
    </xf>
    <xf numFmtId="167" fontId="30" fillId="2" borderId="16" xfId="15" applyNumberFormat="1" applyFont="1" applyFill="1" applyBorder="1" applyAlignment="1">
      <alignment horizontal="center" vertical="center" wrapText="1"/>
    </xf>
    <xf numFmtId="43" fontId="3" fillId="0" borderId="0" xfId="1" applyNumberFormat="1" applyFont="1" applyAlignment="1">
      <alignment vertical="center"/>
    </xf>
    <xf numFmtId="175" fontId="10" fillId="0" borderId="0" xfId="15" applyNumberFormat="1" applyFont="1" applyAlignment="1">
      <alignment vertical="center"/>
    </xf>
    <xf numFmtId="49" fontId="9" fillId="2" borderId="31" xfId="15" applyNumberFormat="1" applyFont="1" applyFill="1" applyBorder="1" applyAlignment="1" applyProtection="1">
      <alignment horizontal="left" vertical="center" wrapText="1"/>
    </xf>
    <xf numFmtId="49" fontId="9" fillId="2" borderId="31" xfId="15" applyNumberFormat="1" applyFont="1" applyFill="1" applyBorder="1" applyAlignment="1" applyProtection="1">
      <alignment horizontal="center" vertical="center" wrapText="1"/>
    </xf>
    <xf numFmtId="175" fontId="9" fillId="2" borderId="31" xfId="15" applyNumberFormat="1" applyFont="1" applyFill="1" applyBorder="1" applyAlignment="1" applyProtection="1">
      <alignment horizontal="right" vertical="center" wrapText="1"/>
    </xf>
    <xf numFmtId="0" fontId="10" fillId="2" borderId="0" xfId="15" applyFont="1" applyFill="1"/>
    <xf numFmtId="167" fontId="9" fillId="2" borderId="31" xfId="15" applyNumberFormat="1" applyFont="1" applyFill="1" applyBorder="1" applyAlignment="1" applyProtection="1">
      <alignment horizontal="left" vertical="center" wrapText="1"/>
    </xf>
    <xf numFmtId="49" fontId="10" fillId="2" borderId="31" xfId="15" applyNumberFormat="1" applyFont="1" applyFill="1" applyBorder="1" applyAlignment="1" applyProtection="1">
      <alignment horizontal="left" vertical="center" wrapText="1"/>
    </xf>
    <xf numFmtId="49" fontId="10" fillId="2" borderId="31" xfId="15" applyNumberFormat="1" applyFont="1" applyFill="1" applyBorder="1" applyAlignment="1" applyProtection="1">
      <alignment horizontal="center" vertical="center" wrapText="1"/>
    </xf>
    <xf numFmtId="175" fontId="10" fillId="2" borderId="31" xfId="15" applyNumberFormat="1" applyFont="1" applyFill="1" applyBorder="1" applyAlignment="1" applyProtection="1">
      <alignment horizontal="right" vertical="center" wrapText="1"/>
    </xf>
    <xf numFmtId="168" fontId="2" fillId="2" borderId="34" xfId="16" applyNumberFormat="1" applyFont="1" applyFill="1" applyBorder="1" applyAlignment="1">
      <alignment horizontal="center" vertical="center" wrapText="1"/>
    </xf>
    <xf numFmtId="168" fontId="2" fillId="2" borderId="35" xfId="16" applyNumberFormat="1" applyFont="1" applyFill="1" applyBorder="1" applyAlignment="1">
      <alignment horizontal="center" vertical="center" wrapText="1"/>
    </xf>
    <xf numFmtId="168" fontId="2" fillId="2" borderId="36" xfId="16" applyNumberFormat="1" applyFont="1" applyFill="1" applyBorder="1" applyAlignment="1">
      <alignment horizontal="center" vertical="center" wrapText="1"/>
    </xf>
    <xf numFmtId="168" fontId="28" fillId="2" borderId="34" xfId="16" applyNumberFormat="1" applyFont="1" applyFill="1" applyBorder="1" applyAlignment="1">
      <alignment horizontal="center" vertical="center" wrapText="1"/>
    </xf>
    <xf numFmtId="0" fontId="9" fillId="0" borderId="33" xfId="4" applyFont="1" applyFill="1" applyBorder="1" applyAlignment="1">
      <alignment horizontal="center" vertical="center" wrapText="1"/>
    </xf>
    <xf numFmtId="0" fontId="31" fillId="0" borderId="33" xfId="4" applyFont="1" applyFill="1" applyBorder="1" applyAlignment="1">
      <alignment horizontal="center" vertical="center" wrapText="1"/>
    </xf>
    <xf numFmtId="49" fontId="9" fillId="2" borderId="40" xfId="15" applyNumberFormat="1" applyFont="1" applyFill="1" applyBorder="1" applyAlignment="1" applyProtection="1">
      <alignment horizontal="left" vertical="center" wrapText="1"/>
    </xf>
    <xf numFmtId="49" fontId="9" fillId="2" borderId="40" xfId="15" applyNumberFormat="1" applyFont="1" applyFill="1" applyBorder="1" applyAlignment="1" applyProtection="1">
      <alignment horizontal="center" vertical="center" wrapText="1"/>
    </xf>
    <xf numFmtId="175" fontId="9" fillId="2" borderId="40" xfId="15" applyNumberFormat="1" applyFont="1" applyFill="1" applyBorder="1" applyAlignment="1" applyProtection="1">
      <alignment horizontal="right" vertical="center" wrapText="1"/>
    </xf>
    <xf numFmtId="175" fontId="10" fillId="2" borderId="40" xfId="15" applyNumberFormat="1" applyFont="1" applyFill="1" applyBorder="1" applyAlignment="1" applyProtection="1">
      <alignment horizontal="right" vertical="center" wrapText="1"/>
    </xf>
    <xf numFmtId="0" fontId="9" fillId="2" borderId="0" xfId="15" applyFont="1" applyFill="1"/>
    <xf numFmtId="0" fontId="10" fillId="0" borderId="0" xfId="1" applyFont="1" applyAlignment="1">
      <alignment vertical="center"/>
    </xf>
    <xf numFmtId="175" fontId="9" fillId="0" borderId="41" xfId="15" applyNumberFormat="1" applyFont="1" applyBorder="1" applyAlignment="1" applyProtection="1">
      <alignment horizontal="right" vertical="center" wrapText="1"/>
    </xf>
    <xf numFmtId="175" fontId="10" fillId="0" borderId="41" xfId="15" applyNumberFormat="1" applyFont="1" applyBorder="1" applyAlignment="1" applyProtection="1">
      <alignment horizontal="right" vertical="center" wrapText="1"/>
    </xf>
    <xf numFmtId="168" fontId="28" fillId="2" borderId="42" xfId="16" applyNumberFormat="1" applyFont="1" applyFill="1" applyBorder="1" applyAlignment="1">
      <alignment horizontal="center" vertical="center" wrapText="1"/>
    </xf>
    <xf numFmtId="168" fontId="28" fillId="2" borderId="43" xfId="16" applyNumberFormat="1" applyFont="1" applyFill="1" applyBorder="1" applyAlignment="1">
      <alignment horizontal="center" vertical="center" wrapText="1"/>
    </xf>
    <xf numFmtId="49" fontId="10" fillId="0" borderId="41" xfId="15" applyNumberFormat="1" applyFont="1" applyBorder="1" applyAlignment="1" applyProtection="1">
      <alignment horizontal="center" vertical="center" wrapText="1"/>
    </xf>
    <xf numFmtId="49" fontId="9" fillId="0" borderId="41" xfId="15" applyNumberFormat="1" applyFont="1" applyBorder="1" applyAlignment="1" applyProtection="1">
      <alignment horizontal="center" vertical="center" wrapText="1"/>
    </xf>
    <xf numFmtId="0" fontId="2" fillId="0" borderId="0" xfId="15" applyFont="1"/>
    <xf numFmtId="49" fontId="10" fillId="2" borderId="40" xfId="15" applyNumberFormat="1" applyFont="1" applyFill="1" applyBorder="1" applyAlignment="1" applyProtection="1">
      <alignment horizontal="left" vertical="center" wrapText="1"/>
    </xf>
    <xf numFmtId="0" fontId="21" fillId="2" borderId="3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1" applyFont="1" applyFill="1" applyAlignment="1">
      <alignment horizontal="center" vertical="center" wrapText="1"/>
    </xf>
    <xf numFmtId="167" fontId="9" fillId="2" borderId="8" xfId="0" applyNumberFormat="1" applyFont="1" applyFill="1" applyBorder="1" applyAlignment="1">
      <alignment horizontal="center" vertical="top" wrapText="1"/>
    </xf>
    <xf numFmtId="167" fontId="9" fillId="2" borderId="9" xfId="0" applyNumberFormat="1" applyFont="1" applyFill="1" applyBorder="1" applyAlignment="1">
      <alignment horizontal="center" vertical="top" wrapText="1"/>
    </xf>
    <xf numFmtId="167" fontId="9" fillId="2" borderId="10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9" fillId="2" borderId="4" xfId="0" applyNumberFormat="1" applyFont="1" applyFill="1" applyBorder="1" applyAlignment="1">
      <alignment horizontal="center" vertical="top" wrapText="1"/>
    </xf>
    <xf numFmtId="167" fontId="9" fillId="2" borderId="14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wrapText="1"/>
    </xf>
    <xf numFmtId="49" fontId="17" fillId="2" borderId="28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0" fontId="9" fillId="0" borderId="4" xfId="15" applyFont="1" applyBorder="1" applyAlignment="1" applyProtection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166" fontId="2" fillId="2" borderId="31" xfId="4" applyNumberFormat="1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9" fillId="0" borderId="0" xfId="15" applyFont="1" applyBorder="1" applyAlignment="1" applyProtection="1">
      <alignment horizontal="center" vertical="center" wrapText="1"/>
    </xf>
    <xf numFmtId="49" fontId="28" fillId="2" borderId="31" xfId="16" applyNumberFormat="1" applyFont="1" applyFill="1" applyBorder="1" applyAlignment="1">
      <alignment horizontal="center" vertical="center" wrapText="1"/>
    </xf>
    <xf numFmtId="49" fontId="28" fillId="2" borderId="31" xfId="1" applyNumberFormat="1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4" fillId="0" borderId="33" xfId="4" applyFont="1" applyFill="1" applyBorder="1" applyAlignment="1">
      <alignment horizontal="center" vertical="center" wrapText="1"/>
    </xf>
    <xf numFmtId="171" fontId="9" fillId="2" borderId="41" xfId="12" applyNumberFormat="1" applyFont="1" applyFill="1" applyBorder="1" applyAlignment="1">
      <alignment horizontal="center" vertical="center"/>
    </xf>
    <xf numFmtId="176" fontId="10" fillId="2" borderId="32" xfId="12" applyNumberFormat="1" applyFont="1" applyFill="1" applyBorder="1" applyAlignment="1">
      <alignment horizontal="center" vertical="center" wrapText="1"/>
    </xf>
    <xf numFmtId="171" fontId="10" fillId="2" borderId="41" xfId="12" applyNumberFormat="1" applyFont="1" applyFill="1" applyBorder="1" applyAlignment="1">
      <alignment horizontal="center" vertical="center" wrapText="1"/>
    </xf>
    <xf numFmtId="176" fontId="10" fillId="2" borderId="32" xfId="12" applyNumberFormat="1" applyFont="1" applyFill="1" applyBorder="1" applyAlignment="1">
      <alignment horizontal="center" vertical="center"/>
    </xf>
    <xf numFmtId="171" fontId="10" fillId="2" borderId="41" xfId="12" applyNumberFormat="1" applyFont="1" applyFill="1" applyBorder="1" applyAlignment="1">
      <alignment horizontal="center" vertical="center"/>
    </xf>
    <xf numFmtId="2" fontId="9" fillId="2" borderId="0" xfId="1" applyNumberFormat="1" applyFont="1" applyFill="1" applyAlignment="1">
      <alignment horizontal="center" vertical="center"/>
    </xf>
    <xf numFmtId="2" fontId="10" fillId="2" borderId="0" xfId="1" applyNumberFormat="1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horizontal="center" vertical="center" wrapText="1"/>
    </xf>
    <xf numFmtId="49" fontId="28" fillId="2" borderId="16" xfId="15" applyNumberFormat="1" applyFont="1" applyFill="1" applyBorder="1" applyAlignment="1">
      <alignment horizontal="center" vertical="center" wrapText="1"/>
    </xf>
    <xf numFmtId="49" fontId="10" fillId="2" borderId="40" xfId="15" applyNumberFormat="1" applyFont="1" applyFill="1" applyBorder="1" applyAlignment="1" applyProtection="1">
      <alignment horizontal="center" vertical="center" wrapText="1"/>
    </xf>
    <xf numFmtId="0" fontId="32" fillId="0" borderId="33" xfId="4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3 4" xfId="16"/>
    <cellStyle name="Обычный 4" xfId="8"/>
    <cellStyle name="Обычный 4 2" xfId="9"/>
    <cellStyle name="Обычный 5" xfId="10"/>
    <cellStyle name="Обычный 5 2" xfId="11"/>
    <cellStyle name="Обычный 6" xfId="15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M52"/>
  <sheetViews>
    <sheetView zoomScaleSheetLayoutView="106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42" sqref="G42"/>
    </sheetView>
  </sheetViews>
  <sheetFormatPr defaultColWidth="15" defaultRowHeight="12.75" outlineLevelCol="1" x14ac:dyDescent="0.2"/>
  <cols>
    <col min="1" max="1" width="56" style="154" customWidth="1"/>
    <col min="2" max="2" width="9.42578125" style="154" customWidth="1"/>
    <col min="3" max="3" width="12" style="154" customWidth="1"/>
    <col min="4" max="4" width="19.140625" style="155" customWidth="1" outlineLevel="1"/>
    <col min="5" max="5" width="19" style="155" customWidth="1" outlineLevel="1"/>
    <col min="6" max="6" width="13.5703125" style="155" customWidth="1" outlineLevel="1"/>
    <col min="7" max="7" width="14.5703125" style="155" customWidth="1" outlineLevel="1"/>
    <col min="8" max="8" width="13.5703125" style="155" customWidth="1" outlineLevel="1"/>
    <col min="9" max="10" width="13.5703125" style="154" customWidth="1"/>
    <col min="11" max="252" width="10" style="154" customWidth="1"/>
    <col min="253" max="253" width="70.42578125" style="154" customWidth="1"/>
    <col min="254" max="260" width="15" style="154"/>
    <col min="261" max="261" width="64.28515625" style="154" customWidth="1"/>
    <col min="262" max="262" width="9.42578125" style="154" customWidth="1"/>
    <col min="263" max="263" width="12" style="154" customWidth="1"/>
    <col min="264" max="266" width="17.140625" style="154" customWidth="1"/>
    <col min="267" max="508" width="10" style="154" customWidth="1"/>
    <col min="509" max="509" width="70.42578125" style="154" customWidth="1"/>
    <col min="510" max="516" width="15" style="154"/>
    <col min="517" max="517" width="64.28515625" style="154" customWidth="1"/>
    <col min="518" max="518" width="9.42578125" style="154" customWidth="1"/>
    <col min="519" max="519" width="12" style="154" customWidth="1"/>
    <col min="520" max="522" width="17.140625" style="154" customWidth="1"/>
    <col min="523" max="764" width="10" style="154" customWidth="1"/>
    <col min="765" max="765" width="70.42578125" style="154" customWidth="1"/>
    <col min="766" max="772" width="15" style="154"/>
    <col min="773" max="773" width="64.28515625" style="154" customWidth="1"/>
    <col min="774" max="774" width="9.42578125" style="154" customWidth="1"/>
    <col min="775" max="775" width="12" style="154" customWidth="1"/>
    <col min="776" max="778" width="17.140625" style="154" customWidth="1"/>
    <col min="779" max="1020" width="10" style="154" customWidth="1"/>
    <col min="1021" max="1021" width="70.42578125" style="154" customWidth="1"/>
    <col min="1022" max="1028" width="15" style="154"/>
    <col min="1029" max="1029" width="64.28515625" style="154" customWidth="1"/>
    <col min="1030" max="1030" width="9.42578125" style="154" customWidth="1"/>
    <col min="1031" max="1031" width="12" style="154" customWidth="1"/>
    <col min="1032" max="1034" width="17.140625" style="154" customWidth="1"/>
    <col min="1035" max="1276" width="10" style="154" customWidth="1"/>
    <col min="1277" max="1277" width="70.42578125" style="154" customWidth="1"/>
    <col min="1278" max="1284" width="15" style="154"/>
    <col min="1285" max="1285" width="64.28515625" style="154" customWidth="1"/>
    <col min="1286" max="1286" width="9.42578125" style="154" customWidth="1"/>
    <col min="1287" max="1287" width="12" style="154" customWidth="1"/>
    <col min="1288" max="1290" width="17.140625" style="154" customWidth="1"/>
    <col min="1291" max="1532" width="10" style="154" customWidth="1"/>
    <col min="1533" max="1533" width="70.42578125" style="154" customWidth="1"/>
    <col min="1534" max="1540" width="15" style="154"/>
    <col min="1541" max="1541" width="64.28515625" style="154" customWidth="1"/>
    <col min="1542" max="1542" width="9.42578125" style="154" customWidth="1"/>
    <col min="1543" max="1543" width="12" style="154" customWidth="1"/>
    <col min="1544" max="1546" width="17.140625" style="154" customWidth="1"/>
    <col min="1547" max="1788" width="10" style="154" customWidth="1"/>
    <col min="1789" max="1789" width="70.42578125" style="154" customWidth="1"/>
    <col min="1790" max="1796" width="15" style="154"/>
    <col min="1797" max="1797" width="64.28515625" style="154" customWidth="1"/>
    <col min="1798" max="1798" width="9.42578125" style="154" customWidth="1"/>
    <col min="1799" max="1799" width="12" style="154" customWidth="1"/>
    <col min="1800" max="1802" width="17.140625" style="154" customWidth="1"/>
    <col min="1803" max="2044" width="10" style="154" customWidth="1"/>
    <col min="2045" max="2045" width="70.42578125" style="154" customWidth="1"/>
    <col min="2046" max="2052" width="15" style="154"/>
    <col min="2053" max="2053" width="64.28515625" style="154" customWidth="1"/>
    <col min="2054" max="2054" width="9.42578125" style="154" customWidth="1"/>
    <col min="2055" max="2055" width="12" style="154" customWidth="1"/>
    <col min="2056" max="2058" width="17.140625" style="154" customWidth="1"/>
    <col min="2059" max="2300" width="10" style="154" customWidth="1"/>
    <col min="2301" max="2301" width="70.42578125" style="154" customWidth="1"/>
    <col min="2302" max="2308" width="15" style="154"/>
    <col min="2309" max="2309" width="64.28515625" style="154" customWidth="1"/>
    <col min="2310" max="2310" width="9.42578125" style="154" customWidth="1"/>
    <col min="2311" max="2311" width="12" style="154" customWidth="1"/>
    <col min="2312" max="2314" width="17.140625" style="154" customWidth="1"/>
    <col min="2315" max="2556" width="10" style="154" customWidth="1"/>
    <col min="2557" max="2557" width="70.42578125" style="154" customWidth="1"/>
    <col min="2558" max="2564" width="15" style="154"/>
    <col min="2565" max="2565" width="64.28515625" style="154" customWidth="1"/>
    <col min="2566" max="2566" width="9.42578125" style="154" customWidth="1"/>
    <col min="2567" max="2567" width="12" style="154" customWidth="1"/>
    <col min="2568" max="2570" width="17.140625" style="154" customWidth="1"/>
    <col min="2571" max="2812" width="10" style="154" customWidth="1"/>
    <col min="2813" max="2813" width="70.42578125" style="154" customWidth="1"/>
    <col min="2814" max="2820" width="15" style="154"/>
    <col min="2821" max="2821" width="64.28515625" style="154" customWidth="1"/>
    <col min="2822" max="2822" width="9.42578125" style="154" customWidth="1"/>
    <col min="2823" max="2823" width="12" style="154" customWidth="1"/>
    <col min="2824" max="2826" width="17.140625" style="154" customWidth="1"/>
    <col min="2827" max="3068" width="10" style="154" customWidth="1"/>
    <col min="3069" max="3069" width="70.42578125" style="154" customWidth="1"/>
    <col min="3070" max="3076" width="15" style="154"/>
    <col min="3077" max="3077" width="64.28515625" style="154" customWidth="1"/>
    <col min="3078" max="3078" width="9.42578125" style="154" customWidth="1"/>
    <col min="3079" max="3079" width="12" style="154" customWidth="1"/>
    <col min="3080" max="3082" width="17.140625" style="154" customWidth="1"/>
    <col min="3083" max="3324" width="10" style="154" customWidth="1"/>
    <col min="3325" max="3325" width="70.42578125" style="154" customWidth="1"/>
    <col min="3326" max="3332" width="15" style="154"/>
    <col min="3333" max="3333" width="64.28515625" style="154" customWidth="1"/>
    <col min="3334" max="3334" width="9.42578125" style="154" customWidth="1"/>
    <col min="3335" max="3335" width="12" style="154" customWidth="1"/>
    <col min="3336" max="3338" width="17.140625" style="154" customWidth="1"/>
    <col min="3339" max="3580" width="10" style="154" customWidth="1"/>
    <col min="3581" max="3581" width="70.42578125" style="154" customWidth="1"/>
    <col min="3582" max="3588" width="15" style="154"/>
    <col min="3589" max="3589" width="64.28515625" style="154" customWidth="1"/>
    <col min="3590" max="3590" width="9.42578125" style="154" customWidth="1"/>
    <col min="3591" max="3591" width="12" style="154" customWidth="1"/>
    <col min="3592" max="3594" width="17.140625" style="154" customWidth="1"/>
    <col min="3595" max="3836" width="10" style="154" customWidth="1"/>
    <col min="3837" max="3837" width="70.42578125" style="154" customWidth="1"/>
    <col min="3838" max="3844" width="15" style="154"/>
    <col min="3845" max="3845" width="64.28515625" style="154" customWidth="1"/>
    <col min="3846" max="3846" width="9.42578125" style="154" customWidth="1"/>
    <col min="3847" max="3847" width="12" style="154" customWidth="1"/>
    <col min="3848" max="3850" width="17.140625" style="154" customWidth="1"/>
    <col min="3851" max="4092" width="10" style="154" customWidth="1"/>
    <col min="4093" max="4093" width="70.42578125" style="154" customWidth="1"/>
    <col min="4094" max="4100" width="15" style="154"/>
    <col min="4101" max="4101" width="64.28515625" style="154" customWidth="1"/>
    <col min="4102" max="4102" width="9.42578125" style="154" customWidth="1"/>
    <col min="4103" max="4103" width="12" style="154" customWidth="1"/>
    <col min="4104" max="4106" width="17.140625" style="154" customWidth="1"/>
    <col min="4107" max="4348" width="10" style="154" customWidth="1"/>
    <col min="4349" max="4349" width="70.42578125" style="154" customWidth="1"/>
    <col min="4350" max="4356" width="15" style="154"/>
    <col min="4357" max="4357" width="64.28515625" style="154" customWidth="1"/>
    <col min="4358" max="4358" width="9.42578125" style="154" customWidth="1"/>
    <col min="4359" max="4359" width="12" style="154" customWidth="1"/>
    <col min="4360" max="4362" width="17.140625" style="154" customWidth="1"/>
    <col min="4363" max="4604" width="10" style="154" customWidth="1"/>
    <col min="4605" max="4605" width="70.42578125" style="154" customWidth="1"/>
    <col min="4606" max="4612" width="15" style="154"/>
    <col min="4613" max="4613" width="64.28515625" style="154" customWidth="1"/>
    <col min="4614" max="4614" width="9.42578125" style="154" customWidth="1"/>
    <col min="4615" max="4615" width="12" style="154" customWidth="1"/>
    <col min="4616" max="4618" width="17.140625" style="154" customWidth="1"/>
    <col min="4619" max="4860" width="10" style="154" customWidth="1"/>
    <col min="4861" max="4861" width="70.42578125" style="154" customWidth="1"/>
    <col min="4862" max="4868" width="15" style="154"/>
    <col min="4869" max="4869" width="64.28515625" style="154" customWidth="1"/>
    <col min="4870" max="4870" width="9.42578125" style="154" customWidth="1"/>
    <col min="4871" max="4871" width="12" style="154" customWidth="1"/>
    <col min="4872" max="4874" width="17.140625" style="154" customWidth="1"/>
    <col min="4875" max="5116" width="10" style="154" customWidth="1"/>
    <col min="5117" max="5117" width="70.42578125" style="154" customWidth="1"/>
    <col min="5118" max="5124" width="15" style="154"/>
    <col min="5125" max="5125" width="64.28515625" style="154" customWidth="1"/>
    <col min="5126" max="5126" width="9.42578125" style="154" customWidth="1"/>
    <col min="5127" max="5127" width="12" style="154" customWidth="1"/>
    <col min="5128" max="5130" width="17.140625" style="154" customWidth="1"/>
    <col min="5131" max="5372" width="10" style="154" customWidth="1"/>
    <col min="5373" max="5373" width="70.42578125" style="154" customWidth="1"/>
    <col min="5374" max="5380" width="15" style="154"/>
    <col min="5381" max="5381" width="64.28515625" style="154" customWidth="1"/>
    <col min="5382" max="5382" width="9.42578125" style="154" customWidth="1"/>
    <col min="5383" max="5383" width="12" style="154" customWidth="1"/>
    <col min="5384" max="5386" width="17.140625" style="154" customWidth="1"/>
    <col min="5387" max="5628" width="10" style="154" customWidth="1"/>
    <col min="5629" max="5629" width="70.42578125" style="154" customWidth="1"/>
    <col min="5630" max="5636" width="15" style="154"/>
    <col min="5637" max="5637" width="64.28515625" style="154" customWidth="1"/>
    <col min="5638" max="5638" width="9.42578125" style="154" customWidth="1"/>
    <col min="5639" max="5639" width="12" style="154" customWidth="1"/>
    <col min="5640" max="5642" width="17.140625" style="154" customWidth="1"/>
    <col min="5643" max="5884" width="10" style="154" customWidth="1"/>
    <col min="5885" max="5885" width="70.42578125" style="154" customWidth="1"/>
    <col min="5886" max="5892" width="15" style="154"/>
    <col min="5893" max="5893" width="64.28515625" style="154" customWidth="1"/>
    <col min="5894" max="5894" width="9.42578125" style="154" customWidth="1"/>
    <col min="5895" max="5895" width="12" style="154" customWidth="1"/>
    <col min="5896" max="5898" width="17.140625" style="154" customWidth="1"/>
    <col min="5899" max="6140" width="10" style="154" customWidth="1"/>
    <col min="6141" max="6141" width="70.42578125" style="154" customWidth="1"/>
    <col min="6142" max="6148" width="15" style="154"/>
    <col min="6149" max="6149" width="64.28515625" style="154" customWidth="1"/>
    <col min="6150" max="6150" width="9.42578125" style="154" customWidth="1"/>
    <col min="6151" max="6151" width="12" style="154" customWidth="1"/>
    <col min="6152" max="6154" width="17.140625" style="154" customWidth="1"/>
    <col min="6155" max="6396" width="10" style="154" customWidth="1"/>
    <col min="6397" max="6397" width="70.42578125" style="154" customWidth="1"/>
    <col min="6398" max="6404" width="15" style="154"/>
    <col min="6405" max="6405" width="64.28515625" style="154" customWidth="1"/>
    <col min="6406" max="6406" width="9.42578125" style="154" customWidth="1"/>
    <col min="6407" max="6407" width="12" style="154" customWidth="1"/>
    <col min="6408" max="6410" width="17.140625" style="154" customWidth="1"/>
    <col min="6411" max="6652" width="10" style="154" customWidth="1"/>
    <col min="6653" max="6653" width="70.42578125" style="154" customWidth="1"/>
    <col min="6654" max="6660" width="15" style="154"/>
    <col min="6661" max="6661" width="64.28515625" style="154" customWidth="1"/>
    <col min="6662" max="6662" width="9.42578125" style="154" customWidth="1"/>
    <col min="6663" max="6663" width="12" style="154" customWidth="1"/>
    <col min="6664" max="6666" width="17.140625" style="154" customWidth="1"/>
    <col min="6667" max="6908" width="10" style="154" customWidth="1"/>
    <col min="6909" max="6909" width="70.42578125" style="154" customWidth="1"/>
    <col min="6910" max="6916" width="15" style="154"/>
    <col min="6917" max="6917" width="64.28515625" style="154" customWidth="1"/>
    <col min="6918" max="6918" width="9.42578125" style="154" customWidth="1"/>
    <col min="6919" max="6919" width="12" style="154" customWidth="1"/>
    <col min="6920" max="6922" width="17.140625" style="154" customWidth="1"/>
    <col min="6923" max="7164" width="10" style="154" customWidth="1"/>
    <col min="7165" max="7165" width="70.42578125" style="154" customWidth="1"/>
    <col min="7166" max="7172" width="15" style="154"/>
    <col min="7173" max="7173" width="64.28515625" style="154" customWidth="1"/>
    <col min="7174" max="7174" width="9.42578125" style="154" customWidth="1"/>
    <col min="7175" max="7175" width="12" style="154" customWidth="1"/>
    <col min="7176" max="7178" width="17.140625" style="154" customWidth="1"/>
    <col min="7179" max="7420" width="10" style="154" customWidth="1"/>
    <col min="7421" max="7421" width="70.42578125" style="154" customWidth="1"/>
    <col min="7422" max="7428" width="15" style="154"/>
    <col min="7429" max="7429" width="64.28515625" style="154" customWidth="1"/>
    <col min="7430" max="7430" width="9.42578125" style="154" customWidth="1"/>
    <col min="7431" max="7431" width="12" style="154" customWidth="1"/>
    <col min="7432" max="7434" width="17.140625" style="154" customWidth="1"/>
    <col min="7435" max="7676" width="10" style="154" customWidth="1"/>
    <col min="7677" max="7677" width="70.42578125" style="154" customWidth="1"/>
    <col min="7678" max="7684" width="15" style="154"/>
    <col min="7685" max="7685" width="64.28515625" style="154" customWidth="1"/>
    <col min="7686" max="7686" width="9.42578125" style="154" customWidth="1"/>
    <col min="7687" max="7687" width="12" style="154" customWidth="1"/>
    <col min="7688" max="7690" width="17.140625" style="154" customWidth="1"/>
    <col min="7691" max="7932" width="10" style="154" customWidth="1"/>
    <col min="7933" max="7933" width="70.42578125" style="154" customWidth="1"/>
    <col min="7934" max="7940" width="15" style="154"/>
    <col min="7941" max="7941" width="64.28515625" style="154" customWidth="1"/>
    <col min="7942" max="7942" width="9.42578125" style="154" customWidth="1"/>
    <col min="7943" max="7943" width="12" style="154" customWidth="1"/>
    <col min="7944" max="7946" width="17.140625" style="154" customWidth="1"/>
    <col min="7947" max="8188" width="10" style="154" customWidth="1"/>
    <col min="8189" max="8189" width="70.42578125" style="154" customWidth="1"/>
    <col min="8190" max="8196" width="15" style="154"/>
    <col min="8197" max="8197" width="64.28515625" style="154" customWidth="1"/>
    <col min="8198" max="8198" width="9.42578125" style="154" customWidth="1"/>
    <col min="8199" max="8199" width="12" style="154" customWidth="1"/>
    <col min="8200" max="8202" width="17.140625" style="154" customWidth="1"/>
    <col min="8203" max="8444" width="10" style="154" customWidth="1"/>
    <col min="8445" max="8445" width="70.42578125" style="154" customWidth="1"/>
    <col min="8446" max="8452" width="15" style="154"/>
    <col min="8453" max="8453" width="64.28515625" style="154" customWidth="1"/>
    <col min="8454" max="8454" width="9.42578125" style="154" customWidth="1"/>
    <col min="8455" max="8455" width="12" style="154" customWidth="1"/>
    <col min="8456" max="8458" width="17.140625" style="154" customWidth="1"/>
    <col min="8459" max="8700" width="10" style="154" customWidth="1"/>
    <col min="8701" max="8701" width="70.42578125" style="154" customWidth="1"/>
    <col min="8702" max="8708" width="15" style="154"/>
    <col min="8709" max="8709" width="64.28515625" style="154" customWidth="1"/>
    <col min="8710" max="8710" width="9.42578125" style="154" customWidth="1"/>
    <col min="8711" max="8711" width="12" style="154" customWidth="1"/>
    <col min="8712" max="8714" width="17.140625" style="154" customWidth="1"/>
    <col min="8715" max="8956" width="10" style="154" customWidth="1"/>
    <col min="8957" max="8957" width="70.42578125" style="154" customWidth="1"/>
    <col min="8958" max="8964" width="15" style="154"/>
    <col min="8965" max="8965" width="64.28515625" style="154" customWidth="1"/>
    <col min="8966" max="8966" width="9.42578125" style="154" customWidth="1"/>
    <col min="8967" max="8967" width="12" style="154" customWidth="1"/>
    <col min="8968" max="8970" width="17.140625" style="154" customWidth="1"/>
    <col min="8971" max="9212" width="10" style="154" customWidth="1"/>
    <col min="9213" max="9213" width="70.42578125" style="154" customWidth="1"/>
    <col min="9214" max="9220" width="15" style="154"/>
    <col min="9221" max="9221" width="64.28515625" style="154" customWidth="1"/>
    <col min="9222" max="9222" width="9.42578125" style="154" customWidth="1"/>
    <col min="9223" max="9223" width="12" style="154" customWidth="1"/>
    <col min="9224" max="9226" width="17.140625" style="154" customWidth="1"/>
    <col min="9227" max="9468" width="10" style="154" customWidth="1"/>
    <col min="9469" max="9469" width="70.42578125" style="154" customWidth="1"/>
    <col min="9470" max="9476" width="15" style="154"/>
    <col min="9477" max="9477" width="64.28515625" style="154" customWidth="1"/>
    <col min="9478" max="9478" width="9.42578125" style="154" customWidth="1"/>
    <col min="9479" max="9479" width="12" style="154" customWidth="1"/>
    <col min="9480" max="9482" width="17.140625" style="154" customWidth="1"/>
    <col min="9483" max="9724" width="10" style="154" customWidth="1"/>
    <col min="9725" max="9725" width="70.42578125" style="154" customWidth="1"/>
    <col min="9726" max="9732" width="15" style="154"/>
    <col min="9733" max="9733" width="64.28515625" style="154" customWidth="1"/>
    <col min="9734" max="9734" width="9.42578125" style="154" customWidth="1"/>
    <col min="9735" max="9735" width="12" style="154" customWidth="1"/>
    <col min="9736" max="9738" width="17.140625" style="154" customWidth="1"/>
    <col min="9739" max="9980" width="10" style="154" customWidth="1"/>
    <col min="9981" max="9981" width="70.42578125" style="154" customWidth="1"/>
    <col min="9982" max="9988" width="15" style="154"/>
    <col min="9989" max="9989" width="64.28515625" style="154" customWidth="1"/>
    <col min="9990" max="9990" width="9.42578125" style="154" customWidth="1"/>
    <col min="9991" max="9991" width="12" style="154" customWidth="1"/>
    <col min="9992" max="9994" width="17.140625" style="154" customWidth="1"/>
    <col min="9995" max="10236" width="10" style="154" customWidth="1"/>
    <col min="10237" max="10237" width="70.42578125" style="154" customWidth="1"/>
    <col min="10238" max="10244" width="15" style="154"/>
    <col min="10245" max="10245" width="64.28515625" style="154" customWidth="1"/>
    <col min="10246" max="10246" width="9.42578125" style="154" customWidth="1"/>
    <col min="10247" max="10247" width="12" style="154" customWidth="1"/>
    <col min="10248" max="10250" width="17.140625" style="154" customWidth="1"/>
    <col min="10251" max="10492" width="10" style="154" customWidth="1"/>
    <col min="10493" max="10493" width="70.42578125" style="154" customWidth="1"/>
    <col min="10494" max="10500" width="15" style="154"/>
    <col min="10501" max="10501" width="64.28515625" style="154" customWidth="1"/>
    <col min="10502" max="10502" width="9.42578125" style="154" customWidth="1"/>
    <col min="10503" max="10503" width="12" style="154" customWidth="1"/>
    <col min="10504" max="10506" width="17.140625" style="154" customWidth="1"/>
    <col min="10507" max="10748" width="10" style="154" customWidth="1"/>
    <col min="10749" max="10749" width="70.42578125" style="154" customWidth="1"/>
    <col min="10750" max="10756" width="15" style="154"/>
    <col min="10757" max="10757" width="64.28515625" style="154" customWidth="1"/>
    <col min="10758" max="10758" width="9.42578125" style="154" customWidth="1"/>
    <col min="10759" max="10759" width="12" style="154" customWidth="1"/>
    <col min="10760" max="10762" width="17.140625" style="154" customWidth="1"/>
    <col min="10763" max="11004" width="10" style="154" customWidth="1"/>
    <col min="11005" max="11005" width="70.42578125" style="154" customWidth="1"/>
    <col min="11006" max="11012" width="15" style="154"/>
    <col min="11013" max="11013" width="64.28515625" style="154" customWidth="1"/>
    <col min="11014" max="11014" width="9.42578125" style="154" customWidth="1"/>
    <col min="11015" max="11015" width="12" style="154" customWidth="1"/>
    <col min="11016" max="11018" width="17.140625" style="154" customWidth="1"/>
    <col min="11019" max="11260" width="10" style="154" customWidth="1"/>
    <col min="11261" max="11261" width="70.42578125" style="154" customWidth="1"/>
    <col min="11262" max="11268" width="15" style="154"/>
    <col min="11269" max="11269" width="64.28515625" style="154" customWidth="1"/>
    <col min="11270" max="11270" width="9.42578125" style="154" customWidth="1"/>
    <col min="11271" max="11271" width="12" style="154" customWidth="1"/>
    <col min="11272" max="11274" width="17.140625" style="154" customWidth="1"/>
    <col min="11275" max="11516" width="10" style="154" customWidth="1"/>
    <col min="11517" max="11517" width="70.42578125" style="154" customWidth="1"/>
    <col min="11518" max="11524" width="15" style="154"/>
    <col min="11525" max="11525" width="64.28515625" style="154" customWidth="1"/>
    <col min="11526" max="11526" width="9.42578125" style="154" customWidth="1"/>
    <col min="11527" max="11527" width="12" style="154" customWidth="1"/>
    <col min="11528" max="11530" width="17.140625" style="154" customWidth="1"/>
    <col min="11531" max="11772" width="10" style="154" customWidth="1"/>
    <col min="11773" max="11773" width="70.42578125" style="154" customWidth="1"/>
    <col min="11774" max="11780" width="15" style="154"/>
    <col min="11781" max="11781" width="64.28515625" style="154" customWidth="1"/>
    <col min="11782" max="11782" width="9.42578125" style="154" customWidth="1"/>
    <col min="11783" max="11783" width="12" style="154" customWidth="1"/>
    <col min="11784" max="11786" width="17.140625" style="154" customWidth="1"/>
    <col min="11787" max="12028" width="10" style="154" customWidth="1"/>
    <col min="12029" max="12029" width="70.42578125" style="154" customWidth="1"/>
    <col min="12030" max="12036" width="15" style="154"/>
    <col min="12037" max="12037" width="64.28515625" style="154" customWidth="1"/>
    <col min="12038" max="12038" width="9.42578125" style="154" customWidth="1"/>
    <col min="12039" max="12039" width="12" style="154" customWidth="1"/>
    <col min="12040" max="12042" width="17.140625" style="154" customWidth="1"/>
    <col min="12043" max="12284" width="10" style="154" customWidth="1"/>
    <col min="12285" max="12285" width="70.42578125" style="154" customWidth="1"/>
    <col min="12286" max="12292" width="15" style="154"/>
    <col min="12293" max="12293" width="64.28515625" style="154" customWidth="1"/>
    <col min="12294" max="12294" width="9.42578125" style="154" customWidth="1"/>
    <col min="12295" max="12295" width="12" style="154" customWidth="1"/>
    <col min="12296" max="12298" width="17.140625" style="154" customWidth="1"/>
    <col min="12299" max="12540" width="10" style="154" customWidth="1"/>
    <col min="12541" max="12541" width="70.42578125" style="154" customWidth="1"/>
    <col min="12542" max="12548" width="15" style="154"/>
    <col min="12549" max="12549" width="64.28515625" style="154" customWidth="1"/>
    <col min="12550" max="12550" width="9.42578125" style="154" customWidth="1"/>
    <col min="12551" max="12551" width="12" style="154" customWidth="1"/>
    <col min="12552" max="12554" width="17.140625" style="154" customWidth="1"/>
    <col min="12555" max="12796" width="10" style="154" customWidth="1"/>
    <col min="12797" max="12797" width="70.42578125" style="154" customWidth="1"/>
    <col min="12798" max="12804" width="15" style="154"/>
    <col min="12805" max="12805" width="64.28515625" style="154" customWidth="1"/>
    <col min="12806" max="12806" width="9.42578125" style="154" customWidth="1"/>
    <col min="12807" max="12807" width="12" style="154" customWidth="1"/>
    <col min="12808" max="12810" width="17.140625" style="154" customWidth="1"/>
    <col min="12811" max="13052" width="10" style="154" customWidth="1"/>
    <col min="13053" max="13053" width="70.42578125" style="154" customWidth="1"/>
    <col min="13054" max="13060" width="15" style="154"/>
    <col min="13061" max="13061" width="64.28515625" style="154" customWidth="1"/>
    <col min="13062" max="13062" width="9.42578125" style="154" customWidth="1"/>
    <col min="13063" max="13063" width="12" style="154" customWidth="1"/>
    <col min="13064" max="13066" width="17.140625" style="154" customWidth="1"/>
    <col min="13067" max="13308" width="10" style="154" customWidth="1"/>
    <col min="13309" max="13309" width="70.42578125" style="154" customWidth="1"/>
    <col min="13310" max="13316" width="15" style="154"/>
    <col min="13317" max="13317" width="64.28515625" style="154" customWidth="1"/>
    <col min="13318" max="13318" width="9.42578125" style="154" customWidth="1"/>
    <col min="13319" max="13319" width="12" style="154" customWidth="1"/>
    <col min="13320" max="13322" width="17.140625" style="154" customWidth="1"/>
    <col min="13323" max="13564" width="10" style="154" customWidth="1"/>
    <col min="13565" max="13565" width="70.42578125" style="154" customWidth="1"/>
    <col min="13566" max="13572" width="15" style="154"/>
    <col min="13573" max="13573" width="64.28515625" style="154" customWidth="1"/>
    <col min="13574" max="13574" width="9.42578125" style="154" customWidth="1"/>
    <col min="13575" max="13575" width="12" style="154" customWidth="1"/>
    <col min="13576" max="13578" width="17.140625" style="154" customWidth="1"/>
    <col min="13579" max="13820" width="10" style="154" customWidth="1"/>
    <col min="13821" max="13821" width="70.42578125" style="154" customWidth="1"/>
    <col min="13822" max="13828" width="15" style="154"/>
    <col min="13829" max="13829" width="64.28515625" style="154" customWidth="1"/>
    <col min="13830" max="13830" width="9.42578125" style="154" customWidth="1"/>
    <col min="13831" max="13831" width="12" style="154" customWidth="1"/>
    <col min="13832" max="13834" width="17.140625" style="154" customWidth="1"/>
    <col min="13835" max="14076" width="10" style="154" customWidth="1"/>
    <col min="14077" max="14077" width="70.42578125" style="154" customWidth="1"/>
    <col min="14078" max="14084" width="15" style="154"/>
    <col min="14085" max="14085" width="64.28515625" style="154" customWidth="1"/>
    <col min="14086" max="14086" width="9.42578125" style="154" customWidth="1"/>
    <col min="14087" max="14087" width="12" style="154" customWidth="1"/>
    <col min="14088" max="14090" width="17.140625" style="154" customWidth="1"/>
    <col min="14091" max="14332" width="10" style="154" customWidth="1"/>
    <col min="14333" max="14333" width="70.42578125" style="154" customWidth="1"/>
    <col min="14334" max="14340" width="15" style="154"/>
    <col min="14341" max="14341" width="64.28515625" style="154" customWidth="1"/>
    <col min="14342" max="14342" width="9.42578125" style="154" customWidth="1"/>
    <col min="14343" max="14343" width="12" style="154" customWidth="1"/>
    <col min="14344" max="14346" width="17.140625" style="154" customWidth="1"/>
    <col min="14347" max="14588" width="10" style="154" customWidth="1"/>
    <col min="14589" max="14589" width="70.42578125" style="154" customWidth="1"/>
    <col min="14590" max="14596" width="15" style="154"/>
    <col min="14597" max="14597" width="64.28515625" style="154" customWidth="1"/>
    <col min="14598" max="14598" width="9.42578125" style="154" customWidth="1"/>
    <col min="14599" max="14599" width="12" style="154" customWidth="1"/>
    <col min="14600" max="14602" width="17.140625" style="154" customWidth="1"/>
    <col min="14603" max="14844" width="10" style="154" customWidth="1"/>
    <col min="14845" max="14845" width="70.42578125" style="154" customWidth="1"/>
    <col min="14846" max="14852" width="15" style="154"/>
    <col min="14853" max="14853" width="64.28515625" style="154" customWidth="1"/>
    <col min="14854" max="14854" width="9.42578125" style="154" customWidth="1"/>
    <col min="14855" max="14855" width="12" style="154" customWidth="1"/>
    <col min="14856" max="14858" width="17.140625" style="154" customWidth="1"/>
    <col min="14859" max="15100" width="10" style="154" customWidth="1"/>
    <col min="15101" max="15101" width="70.42578125" style="154" customWidth="1"/>
    <col min="15102" max="15108" width="15" style="154"/>
    <col min="15109" max="15109" width="64.28515625" style="154" customWidth="1"/>
    <col min="15110" max="15110" width="9.42578125" style="154" customWidth="1"/>
    <col min="15111" max="15111" width="12" style="154" customWidth="1"/>
    <col min="15112" max="15114" width="17.140625" style="154" customWidth="1"/>
    <col min="15115" max="15356" width="10" style="154" customWidth="1"/>
    <col min="15357" max="15357" width="70.42578125" style="154" customWidth="1"/>
    <col min="15358" max="15364" width="15" style="154"/>
    <col min="15365" max="15365" width="64.28515625" style="154" customWidth="1"/>
    <col min="15366" max="15366" width="9.42578125" style="154" customWidth="1"/>
    <col min="15367" max="15367" width="12" style="154" customWidth="1"/>
    <col min="15368" max="15370" width="17.140625" style="154" customWidth="1"/>
    <col min="15371" max="15612" width="10" style="154" customWidth="1"/>
    <col min="15613" max="15613" width="70.42578125" style="154" customWidth="1"/>
    <col min="15614" max="15620" width="15" style="154"/>
    <col min="15621" max="15621" width="64.28515625" style="154" customWidth="1"/>
    <col min="15622" max="15622" width="9.42578125" style="154" customWidth="1"/>
    <col min="15623" max="15623" width="12" style="154" customWidth="1"/>
    <col min="15624" max="15626" width="17.140625" style="154" customWidth="1"/>
    <col min="15627" max="15868" width="10" style="154" customWidth="1"/>
    <col min="15869" max="15869" width="70.42578125" style="154" customWidth="1"/>
    <col min="15870" max="15876" width="15" style="154"/>
    <col min="15877" max="15877" width="64.28515625" style="154" customWidth="1"/>
    <col min="15878" max="15878" width="9.42578125" style="154" customWidth="1"/>
    <col min="15879" max="15879" width="12" style="154" customWidth="1"/>
    <col min="15880" max="15882" width="17.140625" style="154" customWidth="1"/>
    <col min="15883" max="16124" width="10" style="154" customWidth="1"/>
    <col min="16125" max="16125" width="70.42578125" style="154" customWidth="1"/>
    <col min="16126" max="16132" width="15" style="154"/>
    <col min="16133" max="16133" width="64.28515625" style="154" customWidth="1"/>
    <col min="16134" max="16134" width="9.42578125" style="154" customWidth="1"/>
    <col min="16135" max="16135" width="12" style="154" customWidth="1"/>
    <col min="16136" max="16138" width="17.140625" style="154" customWidth="1"/>
    <col min="16139" max="16380" width="10" style="154" customWidth="1"/>
    <col min="16381" max="16381" width="70.42578125" style="154" customWidth="1"/>
    <col min="16382" max="16384" width="15" style="154"/>
  </cols>
  <sheetData>
    <row r="1" spans="1:11" ht="15.75" x14ac:dyDescent="0.25">
      <c r="A1" s="206"/>
      <c r="B1" s="206"/>
      <c r="C1" s="206"/>
      <c r="D1" s="274" t="s">
        <v>0</v>
      </c>
      <c r="E1" s="274"/>
      <c r="F1" s="274"/>
      <c r="G1" s="274"/>
      <c r="H1" s="274"/>
      <c r="I1" s="274"/>
      <c r="J1" s="274"/>
    </row>
    <row r="2" spans="1:11" ht="15.75" x14ac:dyDescent="0.25">
      <c r="A2" s="206"/>
      <c r="B2" s="206"/>
      <c r="C2" s="206"/>
      <c r="D2" s="274" t="s">
        <v>1</v>
      </c>
      <c r="E2" s="274"/>
      <c r="F2" s="274"/>
      <c r="G2" s="274"/>
      <c r="H2" s="274"/>
      <c r="I2" s="274"/>
      <c r="J2" s="274"/>
    </row>
    <row r="3" spans="1:11" ht="15.75" x14ac:dyDescent="0.25">
      <c r="A3" s="206"/>
      <c r="B3" s="206"/>
      <c r="C3" s="206"/>
      <c r="D3" s="274" t="s">
        <v>2</v>
      </c>
      <c r="E3" s="274"/>
      <c r="F3" s="274"/>
      <c r="G3" s="274"/>
      <c r="H3" s="274"/>
      <c r="I3" s="274"/>
      <c r="J3" s="274"/>
    </row>
    <row r="4" spans="1:11" ht="15.75" x14ac:dyDescent="0.25">
      <c r="A4" s="206"/>
      <c r="B4" s="206"/>
      <c r="C4" s="206"/>
      <c r="D4" s="274" t="s">
        <v>3</v>
      </c>
      <c r="E4" s="274"/>
      <c r="F4" s="274"/>
      <c r="G4" s="274"/>
      <c r="H4" s="274"/>
      <c r="I4" s="274"/>
      <c r="J4" s="274"/>
    </row>
    <row r="5" spans="1:11" ht="15.75" x14ac:dyDescent="0.25">
      <c r="A5" s="206"/>
      <c r="B5" s="206"/>
      <c r="C5" s="206"/>
      <c r="D5" s="274" t="s">
        <v>4</v>
      </c>
      <c r="E5" s="274"/>
      <c r="F5" s="274"/>
      <c r="G5" s="274"/>
      <c r="H5" s="274"/>
      <c r="I5" s="274"/>
      <c r="J5" s="274"/>
    </row>
    <row r="6" spans="1:11" ht="15.75" x14ac:dyDescent="0.25">
      <c r="A6" s="206"/>
      <c r="B6" s="206"/>
      <c r="C6" s="206"/>
      <c r="D6" s="274" t="s">
        <v>5</v>
      </c>
      <c r="E6" s="274"/>
      <c r="F6" s="274"/>
      <c r="G6" s="274"/>
      <c r="H6" s="274"/>
      <c r="I6" s="274"/>
      <c r="J6" s="274"/>
    </row>
    <row r="7" spans="1:11" ht="15.75" x14ac:dyDescent="0.25">
      <c r="A7" s="206"/>
      <c r="B7" s="206"/>
      <c r="C7" s="206"/>
      <c r="D7" s="274" t="s">
        <v>449</v>
      </c>
      <c r="E7" s="274"/>
      <c r="F7" s="274"/>
      <c r="G7" s="274"/>
      <c r="H7" s="274"/>
      <c r="I7" s="274"/>
      <c r="J7" s="274"/>
    </row>
    <row r="8" spans="1:11" ht="15.75" x14ac:dyDescent="0.25">
      <c r="A8" s="206"/>
      <c r="B8" s="206"/>
      <c r="C8" s="206"/>
      <c r="D8" s="274"/>
      <c r="E8" s="274"/>
      <c r="F8" s="274"/>
      <c r="G8" s="274"/>
      <c r="H8" s="274"/>
      <c r="I8" s="274"/>
      <c r="J8" s="274"/>
    </row>
    <row r="9" spans="1:11" ht="3.75" customHeight="1" x14ac:dyDescent="0.25">
      <c r="A9" s="207"/>
      <c r="B9" s="207"/>
      <c r="C9" s="207"/>
      <c r="D9" s="275"/>
      <c r="E9" s="275"/>
      <c r="F9" s="275"/>
      <c r="G9" s="275"/>
      <c r="H9" s="275"/>
      <c r="I9" s="275"/>
      <c r="J9" s="275"/>
    </row>
    <row r="10" spans="1:11" ht="51.75" customHeight="1" x14ac:dyDescent="0.2">
      <c r="A10" s="276" t="s">
        <v>377</v>
      </c>
      <c r="B10" s="276"/>
      <c r="C10" s="276"/>
      <c r="D10" s="276"/>
      <c r="E10" s="276"/>
      <c r="F10" s="276"/>
      <c r="G10" s="276"/>
      <c r="H10" s="276"/>
      <c r="I10" s="276"/>
      <c r="J10" s="276"/>
    </row>
    <row r="11" spans="1:11" ht="22.5" customHeight="1" x14ac:dyDescent="0.2">
      <c r="A11" s="168"/>
      <c r="B11" s="208"/>
      <c r="C11" s="208"/>
      <c r="D11" s="156"/>
      <c r="E11" s="156"/>
      <c r="F11" s="156"/>
      <c r="G11" s="156"/>
      <c r="H11" s="156"/>
      <c r="J11" s="262" t="s">
        <v>448</v>
      </c>
    </row>
    <row r="12" spans="1:11" ht="32.25" customHeight="1" x14ac:dyDescent="0.2">
      <c r="A12" s="273" t="s">
        <v>6</v>
      </c>
      <c r="B12" s="273" t="s">
        <v>7</v>
      </c>
      <c r="C12" s="273"/>
      <c r="D12" s="302" t="s">
        <v>437</v>
      </c>
      <c r="E12" s="303"/>
      <c r="F12" s="251"/>
      <c r="G12" s="304" t="s">
        <v>437</v>
      </c>
      <c r="H12" s="305"/>
      <c r="I12" s="252"/>
      <c r="J12" s="253"/>
    </row>
    <row r="13" spans="1:11" ht="30" customHeight="1" x14ac:dyDescent="0.2">
      <c r="A13" s="273"/>
      <c r="B13" s="220" t="s">
        <v>11</v>
      </c>
      <c r="C13" s="220" t="s">
        <v>12</v>
      </c>
      <c r="D13" s="306" t="s">
        <v>438</v>
      </c>
      <c r="E13" s="306" t="s">
        <v>439</v>
      </c>
      <c r="F13" s="221" t="s">
        <v>9</v>
      </c>
      <c r="G13" s="306" t="s">
        <v>441</v>
      </c>
      <c r="H13" s="306" t="s">
        <v>440</v>
      </c>
      <c r="I13" s="221" t="s">
        <v>10</v>
      </c>
      <c r="J13" s="222" t="s">
        <v>374</v>
      </c>
    </row>
    <row r="14" spans="1:11" ht="15.75" x14ac:dyDescent="0.2">
      <c r="A14" s="209" t="s">
        <v>13</v>
      </c>
      <c r="B14" s="210" t="s">
        <v>14</v>
      </c>
      <c r="C14" s="211"/>
      <c r="D14" s="223">
        <f>D15+D16+D17+D18+D19</f>
        <v>9927.2999999999993</v>
      </c>
      <c r="E14" s="223">
        <f t="shared" ref="E14" si="0">E15+E16+E17+E18+E19</f>
        <v>793.19999999999993</v>
      </c>
      <c r="F14" s="223">
        <f>F15+F16+F17+F18+F19</f>
        <v>10720.499999999998</v>
      </c>
      <c r="G14" s="307">
        <f>G15+G16+G17+G18+G19</f>
        <v>7208.6</v>
      </c>
      <c r="H14" s="307">
        <f>H15+H16+H17+H18+H19</f>
        <v>-614.5</v>
      </c>
      <c r="I14" s="223">
        <f>I15+I16+I17+I18+I19</f>
        <v>7208.5999999999995</v>
      </c>
      <c r="J14" s="223">
        <f t="shared" ref="J14" si="1">J15+J16+J17+J18+J19</f>
        <v>8499.0999999999985</v>
      </c>
      <c r="K14" s="157"/>
    </row>
    <row r="15" spans="1:11" ht="63" x14ac:dyDescent="0.2">
      <c r="A15" s="224" t="s">
        <v>15</v>
      </c>
      <c r="B15" s="213"/>
      <c r="C15" s="213" t="s">
        <v>16</v>
      </c>
      <c r="D15" s="233">
        <f>Прил5!F13</f>
        <v>235.8</v>
      </c>
      <c r="E15" s="308">
        <f>Прил5!G13</f>
        <v>0</v>
      </c>
      <c r="F15" s="233">
        <f>E15+D15</f>
        <v>235.8</v>
      </c>
      <c r="G15" s="309">
        <v>190.8</v>
      </c>
      <c r="H15" s="309"/>
      <c r="I15" s="233">
        <f>Прил5!K13</f>
        <v>190.8</v>
      </c>
      <c r="J15" s="233">
        <f>Прил5!N13</f>
        <v>190.8</v>
      </c>
    </row>
    <row r="16" spans="1:11" ht="63" x14ac:dyDescent="0.2">
      <c r="A16" s="224" t="s">
        <v>17</v>
      </c>
      <c r="B16" s="213"/>
      <c r="C16" s="213" t="s">
        <v>18</v>
      </c>
      <c r="D16" s="228">
        <f>Прил5!F19</f>
        <v>9303.7999999999993</v>
      </c>
      <c r="E16" s="310">
        <f>Прил5!G19</f>
        <v>766.3</v>
      </c>
      <c r="F16" s="233">
        <f t="shared" ref="F16:F19" si="2">E16+D16</f>
        <v>10070.099999999999</v>
      </c>
      <c r="G16" s="309">
        <v>7004.3</v>
      </c>
      <c r="H16" s="309">
        <v>-614.5</v>
      </c>
      <c r="I16" s="228">
        <f>Прил5!K19</f>
        <v>7004.2999999999993</v>
      </c>
      <c r="J16" s="228">
        <f>Прил5!N19</f>
        <v>8294.7999999999993</v>
      </c>
    </row>
    <row r="17" spans="1:10" ht="47.25" x14ac:dyDescent="0.2">
      <c r="A17" s="225" t="s">
        <v>19</v>
      </c>
      <c r="B17" s="211"/>
      <c r="C17" s="213" t="s">
        <v>20</v>
      </c>
      <c r="D17" s="228">
        <f>Прил5!F32</f>
        <v>263.10000000000002</v>
      </c>
      <c r="E17" s="310">
        <f>Прил5!G32</f>
        <v>0</v>
      </c>
      <c r="F17" s="233">
        <f t="shared" si="2"/>
        <v>263.10000000000002</v>
      </c>
      <c r="G17" s="309">
        <v>0</v>
      </c>
      <c r="H17" s="309"/>
      <c r="I17" s="228">
        <f>Прил5!K38</f>
        <v>0</v>
      </c>
      <c r="J17" s="228">
        <f>Прил5!N39</f>
        <v>0</v>
      </c>
    </row>
    <row r="18" spans="1:10" ht="31.5" x14ac:dyDescent="0.2">
      <c r="A18" s="225" t="s">
        <v>23</v>
      </c>
      <c r="B18" s="211"/>
      <c r="C18" s="213" t="s">
        <v>24</v>
      </c>
      <c r="D18" s="228">
        <f>Прил5!F40</f>
        <v>10</v>
      </c>
      <c r="E18" s="310">
        <f>Прил5!G40</f>
        <v>0</v>
      </c>
      <c r="F18" s="233">
        <f t="shared" si="2"/>
        <v>10</v>
      </c>
      <c r="G18" s="309">
        <v>5</v>
      </c>
      <c r="H18" s="309"/>
      <c r="I18" s="228">
        <f>Прил5!K40</f>
        <v>5</v>
      </c>
      <c r="J18" s="228">
        <f>Прил5!N40</f>
        <v>5</v>
      </c>
    </row>
    <row r="19" spans="1:10" ht="15.75" x14ac:dyDescent="0.2">
      <c r="A19" s="226" t="s">
        <v>25</v>
      </c>
      <c r="B19" s="227"/>
      <c r="C19" s="227" t="s">
        <v>26</v>
      </c>
      <c r="D19" s="228">
        <f>Прил5!F46</f>
        <v>114.6</v>
      </c>
      <c r="E19" s="310">
        <f>Прил5!G46</f>
        <v>26.9</v>
      </c>
      <c r="F19" s="233">
        <f t="shared" si="2"/>
        <v>141.5</v>
      </c>
      <c r="G19" s="309">
        <v>8.5</v>
      </c>
      <c r="H19" s="309"/>
      <c r="I19" s="228">
        <f>Прил5!K46</f>
        <v>8.5</v>
      </c>
      <c r="J19" s="228">
        <f>Прил5!N46</f>
        <v>8.5</v>
      </c>
    </row>
    <row r="20" spans="1:10" ht="15.75" x14ac:dyDescent="0.2">
      <c r="A20" s="212" t="s">
        <v>27</v>
      </c>
      <c r="B20" s="211" t="s">
        <v>28</v>
      </c>
      <c r="C20" s="211"/>
      <c r="D20" s="223">
        <f>D21</f>
        <v>285.5</v>
      </c>
      <c r="E20" s="223">
        <v>0</v>
      </c>
      <c r="F20" s="223">
        <f t="shared" ref="F20:F36" si="3">D20+E20</f>
        <v>285.5</v>
      </c>
      <c r="G20" s="307">
        <f>G21</f>
        <v>317.2</v>
      </c>
      <c r="H20" s="307">
        <f>H21</f>
        <v>0</v>
      </c>
      <c r="I20" s="223">
        <f t="shared" ref="I20:J20" si="4">I21</f>
        <v>317.2</v>
      </c>
      <c r="J20" s="223">
        <f t="shared" si="4"/>
        <v>400.8</v>
      </c>
    </row>
    <row r="21" spans="1:10" ht="15.75" x14ac:dyDescent="0.2">
      <c r="A21" s="225" t="s">
        <v>29</v>
      </c>
      <c r="B21" s="211"/>
      <c r="C21" s="213" t="s">
        <v>30</v>
      </c>
      <c r="D21" s="228">
        <f>Прил5!F58</f>
        <v>285.5</v>
      </c>
      <c r="E21" s="310">
        <f>Прил5!G57</f>
        <v>0</v>
      </c>
      <c r="F21" s="228">
        <f>E21+D21</f>
        <v>285.5</v>
      </c>
      <c r="G21" s="311">
        <v>317.2</v>
      </c>
      <c r="H21" s="311"/>
      <c r="I21" s="228">
        <f>Прил5!K57</f>
        <v>317.2</v>
      </c>
      <c r="J21" s="228">
        <f>Прил5!N57</f>
        <v>400.8</v>
      </c>
    </row>
    <row r="22" spans="1:10" ht="31.5" x14ac:dyDescent="0.2">
      <c r="A22" s="212" t="s">
        <v>31</v>
      </c>
      <c r="B22" s="211" t="s">
        <v>32</v>
      </c>
      <c r="C22" s="211"/>
      <c r="D22" s="223">
        <f>D23</f>
        <v>745.6</v>
      </c>
      <c r="E22" s="223">
        <f>E23</f>
        <v>14</v>
      </c>
      <c r="F22" s="223">
        <f t="shared" si="3"/>
        <v>759.6</v>
      </c>
      <c r="G22" s="307">
        <f>G23</f>
        <v>50</v>
      </c>
      <c r="H22" s="307">
        <f>H23</f>
        <v>0</v>
      </c>
      <c r="I22" s="223">
        <f t="shared" ref="I22:J22" si="5">I23</f>
        <v>50</v>
      </c>
      <c r="J22" s="223">
        <f t="shared" si="5"/>
        <v>50</v>
      </c>
    </row>
    <row r="23" spans="1:10" ht="31.5" x14ac:dyDescent="0.2">
      <c r="A23" s="225" t="s">
        <v>33</v>
      </c>
      <c r="B23" s="229"/>
      <c r="C23" s="213" t="s">
        <v>34</v>
      </c>
      <c r="D23" s="228">
        <f>Прил5!F66</f>
        <v>745.6</v>
      </c>
      <c r="E23" s="310">
        <f>Прил5!G65</f>
        <v>14</v>
      </c>
      <c r="F23" s="228">
        <f>E23+D23</f>
        <v>759.6</v>
      </c>
      <c r="G23" s="311">
        <v>50</v>
      </c>
      <c r="H23" s="311"/>
      <c r="I23" s="228">
        <f>Прил5!K66</f>
        <v>50</v>
      </c>
      <c r="J23" s="228">
        <f>Прил5!N66</f>
        <v>50</v>
      </c>
    </row>
    <row r="24" spans="1:10" ht="15.75" x14ac:dyDescent="0.2">
      <c r="A24" s="214" t="s">
        <v>35</v>
      </c>
      <c r="B24" s="211" t="s">
        <v>36</v>
      </c>
      <c r="C24" s="211"/>
      <c r="D24" s="223">
        <f>D25+D26</f>
        <v>3556</v>
      </c>
      <c r="E24" s="223">
        <v>0</v>
      </c>
      <c r="F24" s="223">
        <f t="shared" si="3"/>
        <v>3556</v>
      </c>
      <c r="G24" s="307">
        <f>G25+G26</f>
        <v>2749.9</v>
      </c>
      <c r="H24" s="307">
        <f>H25+H26</f>
        <v>0</v>
      </c>
      <c r="I24" s="223">
        <f t="shared" ref="I24:J24" si="6">I25+I26</f>
        <v>2749.8999999999996</v>
      </c>
      <c r="J24" s="223">
        <f t="shared" si="6"/>
        <v>2737.8</v>
      </c>
    </row>
    <row r="25" spans="1:10" ht="15.75" x14ac:dyDescent="0.2">
      <c r="A25" s="230" t="s">
        <v>37</v>
      </c>
      <c r="B25" s="213"/>
      <c r="C25" s="213" t="s">
        <v>38</v>
      </c>
      <c r="D25" s="228">
        <f>Прил5!F86</f>
        <v>3545</v>
      </c>
      <c r="E25" s="310"/>
      <c r="F25" s="228">
        <f>E25+D25</f>
        <v>3545</v>
      </c>
      <c r="G25" s="311">
        <v>2746.9</v>
      </c>
      <c r="H25" s="311"/>
      <c r="I25" s="228">
        <f>Прил5!K86</f>
        <v>2746.8999999999996</v>
      </c>
      <c r="J25" s="228">
        <f>Прил5!N86</f>
        <v>2734.8</v>
      </c>
    </row>
    <row r="26" spans="1:10" ht="15.75" x14ac:dyDescent="0.2">
      <c r="A26" s="229" t="s">
        <v>39</v>
      </c>
      <c r="B26" s="213"/>
      <c r="C26" s="213" t="s">
        <v>40</v>
      </c>
      <c r="D26" s="228">
        <f>Прил5!F101</f>
        <v>11</v>
      </c>
      <c r="E26" s="310">
        <v>0</v>
      </c>
      <c r="F26" s="228">
        <f>E26+D26</f>
        <v>11</v>
      </c>
      <c r="G26" s="311">
        <v>3</v>
      </c>
      <c r="H26" s="311"/>
      <c r="I26" s="228">
        <f>Прил5!K101</f>
        <v>3</v>
      </c>
      <c r="J26" s="228">
        <f>Прил5!N101</f>
        <v>3</v>
      </c>
    </row>
    <row r="27" spans="1:10" ht="15.75" x14ac:dyDescent="0.2">
      <c r="A27" s="214" t="s">
        <v>41</v>
      </c>
      <c r="B27" s="211" t="s">
        <v>42</v>
      </c>
      <c r="C27" s="211"/>
      <c r="D27" s="223">
        <f>D28+D29+D30</f>
        <v>6316.7999999999993</v>
      </c>
      <c r="E27" s="223">
        <f>E28+E29+E30</f>
        <v>57.400000000000006</v>
      </c>
      <c r="F27" s="223">
        <f t="shared" si="3"/>
        <v>6374.1999999999989</v>
      </c>
      <c r="G27" s="307">
        <f>G28+G29+G30</f>
        <v>19785.600000000002</v>
      </c>
      <c r="H27" s="307">
        <f>H28+H29+H30</f>
        <v>5520</v>
      </c>
      <c r="I27" s="223">
        <f t="shared" ref="I27" si="7">I28+I29+I30</f>
        <v>19785.600000000002</v>
      </c>
      <c r="J27" s="223">
        <f>J28+J29+J30</f>
        <v>716.7</v>
      </c>
    </row>
    <row r="28" spans="1:10" ht="15.75" x14ac:dyDescent="0.2">
      <c r="A28" s="229" t="s">
        <v>43</v>
      </c>
      <c r="B28" s="213"/>
      <c r="C28" s="213" t="s">
        <v>44</v>
      </c>
      <c r="D28" s="228">
        <f>Прил5!F113</f>
        <v>1021.5</v>
      </c>
      <c r="E28" s="310">
        <v>57.4</v>
      </c>
      <c r="F28" s="228">
        <f>E28+D28</f>
        <v>1078.9000000000001</v>
      </c>
      <c r="G28" s="311">
        <v>211</v>
      </c>
      <c r="H28" s="311"/>
      <c r="I28" s="228">
        <f>Прил5!K113</f>
        <v>211</v>
      </c>
      <c r="J28" s="228">
        <f>Прил5!N113</f>
        <v>218.5</v>
      </c>
    </row>
    <row r="29" spans="1:10" ht="15.75" x14ac:dyDescent="0.2">
      <c r="A29" s="229" t="s">
        <v>45</v>
      </c>
      <c r="B29" s="213"/>
      <c r="C29" s="213" t="s">
        <v>46</v>
      </c>
      <c r="D29" s="228">
        <f>Прил5!F121</f>
        <v>1012.4</v>
      </c>
      <c r="E29" s="310">
        <f>Прил5!G126</f>
        <v>60</v>
      </c>
      <c r="F29" s="228">
        <f>E29+D29</f>
        <v>1072.4000000000001</v>
      </c>
      <c r="G29" s="311">
        <v>18835.2</v>
      </c>
      <c r="H29" s="311">
        <v>5520</v>
      </c>
      <c r="I29" s="228">
        <f>Прил5!K121</f>
        <v>18835.2</v>
      </c>
      <c r="J29" s="228">
        <f>Прил5!N121</f>
        <v>11.2</v>
      </c>
    </row>
    <row r="30" spans="1:10" ht="15.75" x14ac:dyDescent="0.2">
      <c r="A30" s="229" t="s">
        <v>47</v>
      </c>
      <c r="B30" s="213"/>
      <c r="C30" s="213" t="s">
        <v>48</v>
      </c>
      <c r="D30" s="228">
        <f>Прил5!F136</f>
        <v>4282.8999999999996</v>
      </c>
      <c r="E30" s="310">
        <v>-60</v>
      </c>
      <c r="F30" s="228">
        <f>E30+D30</f>
        <v>4222.8999999999996</v>
      </c>
      <c r="G30" s="311">
        <v>739.4</v>
      </c>
      <c r="H30" s="311"/>
      <c r="I30" s="228">
        <f>Прил5!K136</f>
        <v>739.4</v>
      </c>
      <c r="J30" s="228">
        <f>Прил5!N136</f>
        <v>487</v>
      </c>
    </row>
    <row r="31" spans="1:10" ht="15.75" x14ac:dyDescent="0.2">
      <c r="A31" s="215" t="s">
        <v>49</v>
      </c>
      <c r="B31" s="211" t="s">
        <v>50</v>
      </c>
      <c r="C31" s="211"/>
      <c r="D31" s="223">
        <f>D32</f>
        <v>6490.9</v>
      </c>
      <c r="E31" s="223">
        <f>E32</f>
        <v>0</v>
      </c>
      <c r="F31" s="223">
        <f t="shared" si="3"/>
        <v>6490.9</v>
      </c>
      <c r="G31" s="307">
        <f>G32</f>
        <v>6441.9</v>
      </c>
      <c r="H31" s="307">
        <f>H32</f>
        <v>0</v>
      </c>
      <c r="I31" s="223">
        <f t="shared" ref="I31" si="8">I32</f>
        <v>6441.9</v>
      </c>
      <c r="J31" s="223">
        <f>J32</f>
        <v>6618.7999999999993</v>
      </c>
    </row>
    <row r="32" spans="1:10" ht="15.75" x14ac:dyDescent="0.2">
      <c r="A32" s="216" t="s">
        <v>51</v>
      </c>
      <c r="B32" s="211"/>
      <c r="C32" s="213" t="s">
        <v>52</v>
      </c>
      <c r="D32" s="228">
        <f>Прил5!F166</f>
        <v>6490.9</v>
      </c>
      <c r="E32" s="310">
        <f>Прил5!G165</f>
        <v>0</v>
      </c>
      <c r="F32" s="228">
        <f>E32+D32</f>
        <v>6490.9</v>
      </c>
      <c r="G32" s="311">
        <v>6441.9</v>
      </c>
      <c r="H32" s="311"/>
      <c r="I32" s="228">
        <f>Прил5!K165</f>
        <v>6441.9</v>
      </c>
      <c r="J32" s="228">
        <f>Прил5!N166</f>
        <v>6618.7999999999993</v>
      </c>
    </row>
    <row r="33" spans="1:13" ht="15.75" x14ac:dyDescent="0.2">
      <c r="A33" s="215" t="s">
        <v>53</v>
      </c>
      <c r="B33" s="211" t="s">
        <v>54</v>
      </c>
      <c r="C33" s="211"/>
      <c r="D33" s="223">
        <f>D34+D35</f>
        <v>1019.6</v>
      </c>
      <c r="E33" s="223">
        <v>0</v>
      </c>
      <c r="F33" s="223">
        <f t="shared" si="3"/>
        <v>1019.6</v>
      </c>
      <c r="G33" s="307">
        <f>G34+G35</f>
        <v>4246.5599999999995</v>
      </c>
      <c r="H33" s="307">
        <f>H34+H35</f>
        <v>0</v>
      </c>
      <c r="I33" s="223">
        <f t="shared" ref="I33:J33" si="9">I34+I35</f>
        <v>4246.5</v>
      </c>
      <c r="J33" s="223">
        <f t="shared" si="9"/>
        <v>1150</v>
      </c>
    </row>
    <row r="34" spans="1:13" ht="15.75" x14ac:dyDescent="0.2">
      <c r="A34" s="216" t="s">
        <v>55</v>
      </c>
      <c r="B34" s="211"/>
      <c r="C34" s="213" t="s">
        <v>56</v>
      </c>
      <c r="D34" s="228">
        <f>Прил5!F175</f>
        <v>1019.6</v>
      </c>
      <c r="E34" s="310">
        <f>Прил5!G174</f>
        <v>0</v>
      </c>
      <c r="F34" s="228">
        <f>E34+D34</f>
        <v>1019.6</v>
      </c>
      <c r="G34" s="311">
        <v>1100</v>
      </c>
      <c r="H34" s="311"/>
      <c r="I34" s="228">
        <f>Прил5!K175</f>
        <v>1100</v>
      </c>
      <c r="J34" s="228">
        <f>Прил5!N175</f>
        <v>1150</v>
      </c>
    </row>
    <row r="35" spans="1:13" ht="15.75" x14ac:dyDescent="0.2">
      <c r="A35" s="216" t="s">
        <v>379</v>
      </c>
      <c r="B35" s="211"/>
      <c r="C35" s="213" t="s">
        <v>382</v>
      </c>
      <c r="D35" s="228">
        <f>Прил5!F181</f>
        <v>0</v>
      </c>
      <c r="E35" s="310">
        <v>0</v>
      </c>
      <c r="F35" s="228">
        <f t="shared" si="3"/>
        <v>0</v>
      </c>
      <c r="G35" s="311">
        <v>3146.56</v>
      </c>
      <c r="H35" s="311"/>
      <c r="I35" s="228">
        <f>Прил5!I181</f>
        <v>3146.4999999999995</v>
      </c>
      <c r="J35" s="228">
        <f>Прил5!N181</f>
        <v>0</v>
      </c>
    </row>
    <row r="36" spans="1:13" ht="15.75" x14ac:dyDescent="0.2">
      <c r="A36" s="215" t="s">
        <v>57</v>
      </c>
      <c r="B36" s="211" t="s">
        <v>58</v>
      </c>
      <c r="C36" s="211"/>
      <c r="D36" s="223">
        <f>D37</f>
        <v>483.1</v>
      </c>
      <c r="E36" s="223">
        <v>0</v>
      </c>
      <c r="F36" s="223">
        <f t="shared" si="3"/>
        <v>483.1</v>
      </c>
      <c r="G36" s="307">
        <f>G37</f>
        <v>455.5</v>
      </c>
      <c r="H36" s="307">
        <f>H37</f>
        <v>0</v>
      </c>
      <c r="I36" s="223">
        <f t="shared" ref="I36:J36" si="10">I37</f>
        <v>455.5</v>
      </c>
      <c r="J36" s="223">
        <f t="shared" si="10"/>
        <v>483.1</v>
      </c>
    </row>
    <row r="37" spans="1:13" ht="15.75" x14ac:dyDescent="0.25">
      <c r="A37" s="231" t="s">
        <v>59</v>
      </c>
      <c r="B37" s="213"/>
      <c r="C37" s="213" t="s">
        <v>60</v>
      </c>
      <c r="D37" s="228">
        <f>Прил5!F188</f>
        <v>483.1</v>
      </c>
      <c r="E37" s="310">
        <f>Прил5!G187</f>
        <v>0</v>
      </c>
      <c r="F37" s="228">
        <f>E37+D37</f>
        <v>483.1</v>
      </c>
      <c r="G37" s="311">
        <v>455.5</v>
      </c>
      <c r="H37" s="311"/>
      <c r="I37" s="228">
        <f>Прил5!K187</f>
        <v>455.5</v>
      </c>
      <c r="J37" s="228">
        <f>Прил5!N188</f>
        <v>483.1</v>
      </c>
    </row>
    <row r="38" spans="1:13" ht="31.5" x14ac:dyDescent="0.2">
      <c r="A38" s="184" t="s">
        <v>432</v>
      </c>
      <c r="B38" s="218"/>
      <c r="C38" s="218"/>
      <c r="D38" s="223">
        <f>D14+D20+D22+D24+D27+D31+D33+D36</f>
        <v>28824.799999999996</v>
      </c>
      <c r="E38" s="223">
        <f>E14+E20+E22+E24+E27+E31+E33+E36</f>
        <v>864.59999999999991</v>
      </c>
      <c r="F38" s="223">
        <f>F36+F33+F31+F27+F24+F22+F20+F14</f>
        <v>29689.399999999994</v>
      </c>
      <c r="G38" s="223">
        <v>36349.699999999997</v>
      </c>
      <c r="H38" s="223">
        <f t="shared" ref="H38" si="11">H14+H20+H22+H24+H27+H31+H33+H36</f>
        <v>4905.5</v>
      </c>
      <c r="I38" s="223">
        <f>I14+I20+I22+I24+I27+I31+I33+I36</f>
        <v>41255.200000000004</v>
      </c>
      <c r="J38" s="223">
        <f>J14+J20+J22+J24+J27+J31+J33+J36</f>
        <v>20656.299999999996</v>
      </c>
    </row>
    <row r="39" spans="1:13" ht="15.75" x14ac:dyDescent="0.2">
      <c r="A39" s="232" t="s">
        <v>61</v>
      </c>
      <c r="B39" s="218"/>
      <c r="C39" s="219"/>
      <c r="D39" s="223">
        <f>Прил5!F195</f>
        <v>0</v>
      </c>
      <c r="E39" s="223"/>
      <c r="F39" s="223"/>
      <c r="G39" s="307">
        <v>843.1</v>
      </c>
      <c r="H39" s="307">
        <v>0</v>
      </c>
      <c r="I39" s="223">
        <v>843.1</v>
      </c>
      <c r="J39" s="223">
        <f>Прил5!N195</f>
        <v>864.6</v>
      </c>
    </row>
    <row r="40" spans="1:13" ht="15.75" x14ac:dyDescent="0.2">
      <c r="A40" s="217" t="s">
        <v>62</v>
      </c>
      <c r="B40" s="218"/>
      <c r="C40" s="218"/>
      <c r="D40" s="223">
        <f t="shared" ref="D40:I40" si="12">D38+D39</f>
        <v>28824.799999999996</v>
      </c>
      <c r="E40" s="223">
        <f t="shared" si="12"/>
        <v>864.59999999999991</v>
      </c>
      <c r="F40" s="223">
        <f t="shared" si="12"/>
        <v>29689.399999999994</v>
      </c>
      <c r="G40" s="223">
        <f t="shared" si="12"/>
        <v>37192.799999999996</v>
      </c>
      <c r="H40" s="223">
        <f t="shared" si="12"/>
        <v>4905.5</v>
      </c>
      <c r="I40" s="223">
        <f t="shared" si="12"/>
        <v>42098.3</v>
      </c>
      <c r="J40" s="223">
        <f t="shared" ref="J40" si="13">J38+J39</f>
        <v>21520.899999999994</v>
      </c>
      <c r="K40" s="167"/>
      <c r="L40" s="167"/>
      <c r="M40" s="167"/>
    </row>
    <row r="41" spans="1:13" ht="15.75" x14ac:dyDescent="0.2">
      <c r="A41" s="158"/>
      <c r="B41" s="271"/>
      <c r="C41" s="271"/>
      <c r="D41" s="312"/>
      <c r="E41" s="312"/>
      <c r="F41" s="312"/>
      <c r="G41" s="312"/>
      <c r="H41" s="312"/>
      <c r="I41" s="159"/>
      <c r="J41" s="159"/>
      <c r="K41" s="241"/>
    </row>
    <row r="42" spans="1:13" ht="15.75" x14ac:dyDescent="0.2">
      <c r="A42" s="158"/>
      <c r="B42" s="272"/>
      <c r="C42" s="272"/>
      <c r="D42" s="313"/>
      <c r="E42" s="313"/>
      <c r="F42" s="313"/>
      <c r="G42" s="313"/>
      <c r="H42" s="313"/>
      <c r="I42" s="160"/>
      <c r="J42" s="160"/>
    </row>
    <row r="43" spans="1:13" s="202" customFormat="1" ht="18.75" x14ac:dyDescent="0.2">
      <c r="A43" s="161"/>
      <c r="B43" s="161"/>
      <c r="C43" s="200"/>
      <c r="D43" s="201"/>
      <c r="E43" s="201"/>
      <c r="F43" s="201"/>
      <c r="G43" s="201"/>
      <c r="H43" s="201"/>
    </row>
    <row r="44" spans="1:13" s="202" customFormat="1" ht="18.75" x14ac:dyDescent="0.2">
      <c r="A44" s="162"/>
      <c r="B44" s="163"/>
      <c r="C44" s="200"/>
      <c r="D44" s="201"/>
      <c r="E44" s="201"/>
      <c r="F44" s="201"/>
      <c r="G44" s="201"/>
      <c r="H44" s="201"/>
    </row>
    <row r="45" spans="1:13" s="202" customFormat="1" ht="18.75" x14ac:dyDescent="0.2">
      <c r="A45" s="162"/>
      <c r="B45" s="200"/>
      <c r="C45" s="203"/>
      <c r="D45" s="201"/>
      <c r="E45" s="201"/>
      <c r="F45" s="201"/>
      <c r="G45" s="201"/>
      <c r="H45" s="201"/>
      <c r="J45" s="204"/>
    </row>
    <row r="46" spans="1:13" s="202" customFormat="1" ht="18.75" x14ac:dyDescent="0.2">
      <c r="A46" s="161"/>
      <c r="B46" s="161"/>
      <c r="C46" s="205"/>
      <c r="D46" s="201"/>
      <c r="E46" s="201"/>
      <c r="F46" s="201"/>
      <c r="G46" s="201"/>
      <c r="H46" s="201"/>
    </row>
    <row r="47" spans="1:13" s="202" customFormat="1" ht="18.75" x14ac:dyDescent="0.2">
      <c r="A47" s="162"/>
      <c r="B47" s="200"/>
      <c r="C47" s="200"/>
      <c r="D47" s="201"/>
      <c r="E47" s="201"/>
      <c r="F47" s="201"/>
      <c r="G47" s="201"/>
      <c r="H47" s="201"/>
    </row>
    <row r="48" spans="1:13" s="202" customFormat="1" x14ac:dyDescent="0.2">
      <c r="A48" s="164"/>
      <c r="B48" s="200"/>
      <c r="C48" s="200"/>
      <c r="D48" s="201"/>
      <c r="E48" s="201"/>
      <c r="F48" s="201"/>
      <c r="G48" s="201"/>
      <c r="H48" s="201"/>
    </row>
    <row r="49" spans="1:8" s="202" customFormat="1" x14ac:dyDescent="0.2">
      <c r="A49" s="164"/>
      <c r="B49" s="200"/>
      <c r="C49" s="200"/>
      <c r="D49" s="201"/>
      <c r="E49" s="201"/>
      <c r="F49" s="201"/>
      <c r="G49" s="201"/>
      <c r="H49" s="201"/>
    </row>
    <row r="50" spans="1:8" s="202" customFormat="1" x14ac:dyDescent="0.2">
      <c r="A50" s="164"/>
      <c r="B50" s="200"/>
      <c r="C50" s="200"/>
      <c r="D50" s="201"/>
      <c r="E50" s="201"/>
      <c r="F50" s="201"/>
      <c r="G50" s="201"/>
      <c r="H50" s="201"/>
    </row>
    <row r="51" spans="1:8" s="202" customFormat="1" x14ac:dyDescent="0.2">
      <c r="A51" s="164"/>
      <c r="B51" s="200"/>
      <c r="C51" s="200"/>
      <c r="D51" s="201"/>
      <c r="E51" s="201"/>
      <c r="F51" s="201"/>
      <c r="G51" s="201"/>
      <c r="H51" s="201"/>
    </row>
    <row r="52" spans="1:8" x14ac:dyDescent="0.2">
      <c r="A52" s="165"/>
      <c r="B52" s="165"/>
      <c r="C52" s="165"/>
      <c r="D52" s="166"/>
      <c r="E52" s="166"/>
      <c r="F52" s="166"/>
      <c r="G52" s="166"/>
      <c r="H52" s="166"/>
    </row>
  </sheetData>
  <autoFilter ref="A13:M40"/>
  <mergeCells count="16">
    <mergeCell ref="D1:J1"/>
    <mergeCell ref="D2:J2"/>
    <mergeCell ref="D3:J3"/>
    <mergeCell ref="D4:J4"/>
    <mergeCell ref="D5:J5"/>
    <mergeCell ref="B41:C41"/>
    <mergeCell ref="B42:C42"/>
    <mergeCell ref="A12:A13"/>
    <mergeCell ref="D6:J6"/>
    <mergeCell ref="D7:J7"/>
    <mergeCell ref="D8:J8"/>
    <mergeCell ref="D9:J9"/>
    <mergeCell ref="A10:J10"/>
    <mergeCell ref="B12:C12"/>
    <mergeCell ref="D12:E12"/>
    <mergeCell ref="G12:H12"/>
  </mergeCells>
  <pageMargins left="0.74803149606299202" right="0.28999999999999998" top="0.59055118110236204" bottom="0.39370078740157499" header="0.511811023622047" footer="0.511811023622047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22" customWidth="1"/>
    <col min="2" max="2" width="4.42578125" style="13" customWidth="1"/>
    <col min="3" max="3" width="4.5703125" style="13" customWidth="1"/>
    <col min="4" max="4" width="13.28515625" style="13" customWidth="1"/>
    <col min="5" max="5" width="4.42578125" style="13" customWidth="1"/>
    <col min="6" max="6" width="13.28515625" style="13" customWidth="1"/>
    <col min="7" max="7" width="11.85546875" style="13" customWidth="1"/>
    <col min="8" max="8" width="12.42578125" style="23" customWidth="1"/>
    <col min="9" max="9" width="10.42578125" style="22" hidden="1" customWidth="1"/>
    <col min="10" max="10" width="5.5703125" style="22" hidden="1" customWidth="1"/>
    <col min="11" max="12" width="8.85546875" style="22" hidden="1" customWidth="1"/>
    <col min="13" max="13" width="22.42578125" style="22" customWidth="1"/>
    <col min="14" max="15" width="5.85546875" style="22" customWidth="1"/>
    <col min="16" max="16" width="6.140625" style="22" customWidth="1"/>
    <col min="17" max="256" width="9.140625" style="22"/>
    <col min="257" max="257" width="48.28515625" style="22" customWidth="1"/>
    <col min="258" max="258" width="4.42578125" style="22" customWidth="1"/>
    <col min="259" max="259" width="4.5703125" style="22" customWidth="1"/>
    <col min="260" max="260" width="13.28515625" style="22" customWidth="1"/>
    <col min="261" max="261" width="4.42578125" style="22" customWidth="1"/>
    <col min="262" max="262" width="13.28515625" style="22" customWidth="1"/>
    <col min="263" max="263" width="11.85546875" style="22" customWidth="1"/>
    <col min="264" max="264" width="12.42578125" style="22" customWidth="1"/>
    <col min="265" max="268" width="9" style="22" hidden="1" customWidth="1"/>
    <col min="269" max="269" width="22.42578125" style="22" customWidth="1"/>
    <col min="270" max="271" width="5.85546875" style="22" customWidth="1"/>
    <col min="272" max="272" width="6.140625" style="22" customWidth="1"/>
    <col min="273" max="512" width="9.140625" style="22"/>
    <col min="513" max="513" width="48.28515625" style="22" customWidth="1"/>
    <col min="514" max="514" width="4.42578125" style="22" customWidth="1"/>
    <col min="515" max="515" width="4.5703125" style="22" customWidth="1"/>
    <col min="516" max="516" width="13.28515625" style="22" customWidth="1"/>
    <col min="517" max="517" width="4.42578125" style="22" customWidth="1"/>
    <col min="518" max="518" width="13.28515625" style="22" customWidth="1"/>
    <col min="519" max="519" width="11.85546875" style="22" customWidth="1"/>
    <col min="520" max="520" width="12.42578125" style="22" customWidth="1"/>
    <col min="521" max="524" width="9" style="22" hidden="1" customWidth="1"/>
    <col min="525" max="525" width="22.42578125" style="22" customWidth="1"/>
    <col min="526" max="527" width="5.85546875" style="22" customWidth="1"/>
    <col min="528" max="528" width="6.140625" style="22" customWidth="1"/>
    <col min="529" max="768" width="9.140625" style="22"/>
    <col min="769" max="769" width="48.28515625" style="22" customWidth="1"/>
    <col min="770" max="770" width="4.42578125" style="22" customWidth="1"/>
    <col min="771" max="771" width="4.5703125" style="22" customWidth="1"/>
    <col min="772" max="772" width="13.28515625" style="22" customWidth="1"/>
    <col min="773" max="773" width="4.42578125" style="22" customWidth="1"/>
    <col min="774" max="774" width="13.28515625" style="22" customWidth="1"/>
    <col min="775" max="775" width="11.85546875" style="22" customWidth="1"/>
    <col min="776" max="776" width="12.42578125" style="22" customWidth="1"/>
    <col min="777" max="780" width="9" style="22" hidden="1" customWidth="1"/>
    <col min="781" max="781" width="22.42578125" style="22" customWidth="1"/>
    <col min="782" max="783" width="5.85546875" style="22" customWidth="1"/>
    <col min="784" max="784" width="6.140625" style="22" customWidth="1"/>
    <col min="785" max="1024" width="9.140625" style="22"/>
    <col min="1025" max="1025" width="48.28515625" style="22" customWidth="1"/>
    <col min="1026" max="1026" width="4.42578125" style="22" customWidth="1"/>
    <col min="1027" max="1027" width="4.5703125" style="22" customWidth="1"/>
    <col min="1028" max="1028" width="13.28515625" style="22" customWidth="1"/>
    <col min="1029" max="1029" width="4.42578125" style="22" customWidth="1"/>
    <col min="1030" max="1030" width="13.28515625" style="22" customWidth="1"/>
    <col min="1031" max="1031" width="11.85546875" style="22" customWidth="1"/>
    <col min="1032" max="1032" width="12.42578125" style="22" customWidth="1"/>
    <col min="1033" max="1036" width="9" style="22" hidden="1" customWidth="1"/>
    <col min="1037" max="1037" width="22.42578125" style="22" customWidth="1"/>
    <col min="1038" max="1039" width="5.85546875" style="22" customWidth="1"/>
    <col min="1040" max="1040" width="6.140625" style="22" customWidth="1"/>
    <col min="1041" max="1280" width="9.140625" style="22"/>
    <col min="1281" max="1281" width="48.28515625" style="22" customWidth="1"/>
    <col min="1282" max="1282" width="4.42578125" style="22" customWidth="1"/>
    <col min="1283" max="1283" width="4.5703125" style="22" customWidth="1"/>
    <col min="1284" max="1284" width="13.28515625" style="22" customWidth="1"/>
    <col min="1285" max="1285" width="4.42578125" style="22" customWidth="1"/>
    <col min="1286" max="1286" width="13.28515625" style="22" customWidth="1"/>
    <col min="1287" max="1287" width="11.85546875" style="22" customWidth="1"/>
    <col min="1288" max="1288" width="12.42578125" style="22" customWidth="1"/>
    <col min="1289" max="1292" width="9" style="22" hidden="1" customWidth="1"/>
    <col min="1293" max="1293" width="22.42578125" style="22" customWidth="1"/>
    <col min="1294" max="1295" width="5.85546875" style="22" customWidth="1"/>
    <col min="1296" max="1296" width="6.140625" style="22" customWidth="1"/>
    <col min="1297" max="1536" width="9.140625" style="22"/>
    <col min="1537" max="1537" width="48.28515625" style="22" customWidth="1"/>
    <col min="1538" max="1538" width="4.42578125" style="22" customWidth="1"/>
    <col min="1539" max="1539" width="4.5703125" style="22" customWidth="1"/>
    <col min="1540" max="1540" width="13.28515625" style="22" customWidth="1"/>
    <col min="1541" max="1541" width="4.42578125" style="22" customWidth="1"/>
    <col min="1542" max="1542" width="13.28515625" style="22" customWidth="1"/>
    <col min="1543" max="1543" width="11.85546875" style="22" customWidth="1"/>
    <col min="1544" max="1544" width="12.42578125" style="22" customWidth="1"/>
    <col min="1545" max="1548" width="9" style="22" hidden="1" customWidth="1"/>
    <col min="1549" max="1549" width="22.42578125" style="22" customWidth="1"/>
    <col min="1550" max="1551" width="5.85546875" style="22" customWidth="1"/>
    <col min="1552" max="1552" width="6.140625" style="22" customWidth="1"/>
    <col min="1553" max="1792" width="9.140625" style="22"/>
    <col min="1793" max="1793" width="48.28515625" style="22" customWidth="1"/>
    <col min="1794" max="1794" width="4.42578125" style="22" customWidth="1"/>
    <col min="1795" max="1795" width="4.5703125" style="22" customWidth="1"/>
    <col min="1796" max="1796" width="13.28515625" style="22" customWidth="1"/>
    <col min="1797" max="1797" width="4.42578125" style="22" customWidth="1"/>
    <col min="1798" max="1798" width="13.28515625" style="22" customWidth="1"/>
    <col min="1799" max="1799" width="11.85546875" style="22" customWidth="1"/>
    <col min="1800" max="1800" width="12.42578125" style="22" customWidth="1"/>
    <col min="1801" max="1804" width="9" style="22" hidden="1" customWidth="1"/>
    <col min="1805" max="1805" width="22.42578125" style="22" customWidth="1"/>
    <col min="1806" max="1807" width="5.85546875" style="22" customWidth="1"/>
    <col min="1808" max="1808" width="6.140625" style="22" customWidth="1"/>
    <col min="1809" max="2048" width="9.140625" style="22"/>
    <col min="2049" max="2049" width="48.28515625" style="22" customWidth="1"/>
    <col min="2050" max="2050" width="4.42578125" style="22" customWidth="1"/>
    <col min="2051" max="2051" width="4.5703125" style="22" customWidth="1"/>
    <col min="2052" max="2052" width="13.28515625" style="22" customWidth="1"/>
    <col min="2053" max="2053" width="4.42578125" style="22" customWidth="1"/>
    <col min="2054" max="2054" width="13.28515625" style="22" customWidth="1"/>
    <col min="2055" max="2055" width="11.85546875" style="22" customWidth="1"/>
    <col min="2056" max="2056" width="12.42578125" style="22" customWidth="1"/>
    <col min="2057" max="2060" width="9" style="22" hidden="1" customWidth="1"/>
    <col min="2061" max="2061" width="22.42578125" style="22" customWidth="1"/>
    <col min="2062" max="2063" width="5.85546875" style="22" customWidth="1"/>
    <col min="2064" max="2064" width="6.140625" style="22" customWidth="1"/>
    <col min="2065" max="2304" width="9.140625" style="22"/>
    <col min="2305" max="2305" width="48.28515625" style="22" customWidth="1"/>
    <col min="2306" max="2306" width="4.42578125" style="22" customWidth="1"/>
    <col min="2307" max="2307" width="4.5703125" style="22" customWidth="1"/>
    <col min="2308" max="2308" width="13.28515625" style="22" customWidth="1"/>
    <col min="2309" max="2309" width="4.42578125" style="22" customWidth="1"/>
    <col min="2310" max="2310" width="13.28515625" style="22" customWidth="1"/>
    <col min="2311" max="2311" width="11.85546875" style="22" customWidth="1"/>
    <col min="2312" max="2312" width="12.42578125" style="22" customWidth="1"/>
    <col min="2313" max="2316" width="9" style="22" hidden="1" customWidth="1"/>
    <col min="2317" max="2317" width="22.42578125" style="22" customWidth="1"/>
    <col min="2318" max="2319" width="5.85546875" style="22" customWidth="1"/>
    <col min="2320" max="2320" width="6.140625" style="22" customWidth="1"/>
    <col min="2321" max="2560" width="9.140625" style="22"/>
    <col min="2561" max="2561" width="48.28515625" style="22" customWidth="1"/>
    <col min="2562" max="2562" width="4.42578125" style="22" customWidth="1"/>
    <col min="2563" max="2563" width="4.5703125" style="22" customWidth="1"/>
    <col min="2564" max="2564" width="13.28515625" style="22" customWidth="1"/>
    <col min="2565" max="2565" width="4.42578125" style="22" customWidth="1"/>
    <col min="2566" max="2566" width="13.28515625" style="22" customWidth="1"/>
    <col min="2567" max="2567" width="11.85546875" style="22" customWidth="1"/>
    <col min="2568" max="2568" width="12.42578125" style="22" customWidth="1"/>
    <col min="2569" max="2572" width="9" style="22" hidden="1" customWidth="1"/>
    <col min="2573" max="2573" width="22.42578125" style="22" customWidth="1"/>
    <col min="2574" max="2575" width="5.85546875" style="22" customWidth="1"/>
    <col min="2576" max="2576" width="6.140625" style="22" customWidth="1"/>
    <col min="2577" max="2816" width="9.140625" style="22"/>
    <col min="2817" max="2817" width="48.28515625" style="22" customWidth="1"/>
    <col min="2818" max="2818" width="4.42578125" style="22" customWidth="1"/>
    <col min="2819" max="2819" width="4.5703125" style="22" customWidth="1"/>
    <col min="2820" max="2820" width="13.28515625" style="22" customWidth="1"/>
    <col min="2821" max="2821" width="4.42578125" style="22" customWidth="1"/>
    <col min="2822" max="2822" width="13.28515625" style="22" customWidth="1"/>
    <col min="2823" max="2823" width="11.85546875" style="22" customWidth="1"/>
    <col min="2824" max="2824" width="12.42578125" style="22" customWidth="1"/>
    <col min="2825" max="2828" width="9" style="22" hidden="1" customWidth="1"/>
    <col min="2829" max="2829" width="22.42578125" style="22" customWidth="1"/>
    <col min="2830" max="2831" width="5.85546875" style="22" customWidth="1"/>
    <col min="2832" max="2832" width="6.140625" style="22" customWidth="1"/>
    <col min="2833" max="3072" width="9.140625" style="22"/>
    <col min="3073" max="3073" width="48.28515625" style="22" customWidth="1"/>
    <col min="3074" max="3074" width="4.42578125" style="22" customWidth="1"/>
    <col min="3075" max="3075" width="4.5703125" style="22" customWidth="1"/>
    <col min="3076" max="3076" width="13.28515625" style="22" customWidth="1"/>
    <col min="3077" max="3077" width="4.42578125" style="22" customWidth="1"/>
    <col min="3078" max="3078" width="13.28515625" style="22" customWidth="1"/>
    <col min="3079" max="3079" width="11.85546875" style="22" customWidth="1"/>
    <col min="3080" max="3080" width="12.42578125" style="22" customWidth="1"/>
    <col min="3081" max="3084" width="9" style="22" hidden="1" customWidth="1"/>
    <col min="3085" max="3085" width="22.42578125" style="22" customWidth="1"/>
    <col min="3086" max="3087" width="5.85546875" style="22" customWidth="1"/>
    <col min="3088" max="3088" width="6.140625" style="22" customWidth="1"/>
    <col min="3089" max="3328" width="9.140625" style="22"/>
    <col min="3329" max="3329" width="48.28515625" style="22" customWidth="1"/>
    <col min="3330" max="3330" width="4.42578125" style="22" customWidth="1"/>
    <col min="3331" max="3331" width="4.5703125" style="22" customWidth="1"/>
    <col min="3332" max="3332" width="13.28515625" style="22" customWidth="1"/>
    <col min="3333" max="3333" width="4.42578125" style="22" customWidth="1"/>
    <col min="3334" max="3334" width="13.28515625" style="22" customWidth="1"/>
    <col min="3335" max="3335" width="11.85546875" style="22" customWidth="1"/>
    <col min="3336" max="3336" width="12.42578125" style="22" customWidth="1"/>
    <col min="3337" max="3340" width="9" style="22" hidden="1" customWidth="1"/>
    <col min="3341" max="3341" width="22.42578125" style="22" customWidth="1"/>
    <col min="3342" max="3343" width="5.85546875" style="22" customWidth="1"/>
    <col min="3344" max="3344" width="6.140625" style="22" customWidth="1"/>
    <col min="3345" max="3584" width="9.140625" style="22"/>
    <col min="3585" max="3585" width="48.28515625" style="22" customWidth="1"/>
    <col min="3586" max="3586" width="4.42578125" style="22" customWidth="1"/>
    <col min="3587" max="3587" width="4.5703125" style="22" customWidth="1"/>
    <col min="3588" max="3588" width="13.28515625" style="22" customWidth="1"/>
    <col min="3589" max="3589" width="4.42578125" style="22" customWidth="1"/>
    <col min="3590" max="3590" width="13.28515625" style="22" customWidth="1"/>
    <col min="3591" max="3591" width="11.85546875" style="22" customWidth="1"/>
    <col min="3592" max="3592" width="12.42578125" style="22" customWidth="1"/>
    <col min="3593" max="3596" width="9" style="22" hidden="1" customWidth="1"/>
    <col min="3597" max="3597" width="22.42578125" style="22" customWidth="1"/>
    <col min="3598" max="3599" width="5.85546875" style="22" customWidth="1"/>
    <col min="3600" max="3600" width="6.140625" style="22" customWidth="1"/>
    <col min="3601" max="3840" width="9.140625" style="22"/>
    <col min="3841" max="3841" width="48.28515625" style="22" customWidth="1"/>
    <col min="3842" max="3842" width="4.42578125" style="22" customWidth="1"/>
    <col min="3843" max="3843" width="4.5703125" style="22" customWidth="1"/>
    <col min="3844" max="3844" width="13.28515625" style="22" customWidth="1"/>
    <col min="3845" max="3845" width="4.42578125" style="22" customWidth="1"/>
    <col min="3846" max="3846" width="13.28515625" style="22" customWidth="1"/>
    <col min="3847" max="3847" width="11.85546875" style="22" customWidth="1"/>
    <col min="3848" max="3848" width="12.42578125" style="22" customWidth="1"/>
    <col min="3849" max="3852" width="9" style="22" hidden="1" customWidth="1"/>
    <col min="3853" max="3853" width="22.42578125" style="22" customWidth="1"/>
    <col min="3854" max="3855" width="5.85546875" style="22" customWidth="1"/>
    <col min="3856" max="3856" width="6.140625" style="22" customWidth="1"/>
    <col min="3857" max="4096" width="9.140625" style="22"/>
    <col min="4097" max="4097" width="48.28515625" style="22" customWidth="1"/>
    <col min="4098" max="4098" width="4.42578125" style="22" customWidth="1"/>
    <col min="4099" max="4099" width="4.5703125" style="22" customWidth="1"/>
    <col min="4100" max="4100" width="13.28515625" style="22" customWidth="1"/>
    <col min="4101" max="4101" width="4.42578125" style="22" customWidth="1"/>
    <col min="4102" max="4102" width="13.28515625" style="22" customWidth="1"/>
    <col min="4103" max="4103" width="11.85546875" style="22" customWidth="1"/>
    <col min="4104" max="4104" width="12.42578125" style="22" customWidth="1"/>
    <col min="4105" max="4108" width="9" style="22" hidden="1" customWidth="1"/>
    <col min="4109" max="4109" width="22.42578125" style="22" customWidth="1"/>
    <col min="4110" max="4111" width="5.85546875" style="22" customWidth="1"/>
    <col min="4112" max="4112" width="6.140625" style="22" customWidth="1"/>
    <col min="4113" max="4352" width="9.140625" style="22"/>
    <col min="4353" max="4353" width="48.28515625" style="22" customWidth="1"/>
    <col min="4354" max="4354" width="4.42578125" style="22" customWidth="1"/>
    <col min="4355" max="4355" width="4.5703125" style="22" customWidth="1"/>
    <col min="4356" max="4356" width="13.28515625" style="22" customWidth="1"/>
    <col min="4357" max="4357" width="4.42578125" style="22" customWidth="1"/>
    <col min="4358" max="4358" width="13.28515625" style="22" customWidth="1"/>
    <col min="4359" max="4359" width="11.85546875" style="22" customWidth="1"/>
    <col min="4360" max="4360" width="12.42578125" style="22" customWidth="1"/>
    <col min="4361" max="4364" width="9" style="22" hidden="1" customWidth="1"/>
    <col min="4365" max="4365" width="22.42578125" style="22" customWidth="1"/>
    <col min="4366" max="4367" width="5.85546875" style="22" customWidth="1"/>
    <col min="4368" max="4368" width="6.140625" style="22" customWidth="1"/>
    <col min="4369" max="4608" width="9.140625" style="22"/>
    <col min="4609" max="4609" width="48.28515625" style="22" customWidth="1"/>
    <col min="4610" max="4610" width="4.42578125" style="22" customWidth="1"/>
    <col min="4611" max="4611" width="4.5703125" style="22" customWidth="1"/>
    <col min="4612" max="4612" width="13.28515625" style="22" customWidth="1"/>
    <col min="4613" max="4613" width="4.42578125" style="22" customWidth="1"/>
    <col min="4614" max="4614" width="13.28515625" style="22" customWidth="1"/>
    <col min="4615" max="4615" width="11.85546875" style="22" customWidth="1"/>
    <col min="4616" max="4616" width="12.42578125" style="22" customWidth="1"/>
    <col min="4617" max="4620" width="9" style="22" hidden="1" customWidth="1"/>
    <col min="4621" max="4621" width="22.42578125" style="22" customWidth="1"/>
    <col min="4622" max="4623" width="5.85546875" style="22" customWidth="1"/>
    <col min="4624" max="4624" width="6.140625" style="22" customWidth="1"/>
    <col min="4625" max="4864" width="9.140625" style="22"/>
    <col min="4865" max="4865" width="48.28515625" style="22" customWidth="1"/>
    <col min="4866" max="4866" width="4.42578125" style="22" customWidth="1"/>
    <col min="4867" max="4867" width="4.5703125" style="22" customWidth="1"/>
    <col min="4868" max="4868" width="13.28515625" style="22" customWidth="1"/>
    <col min="4869" max="4869" width="4.42578125" style="22" customWidth="1"/>
    <col min="4870" max="4870" width="13.28515625" style="22" customWidth="1"/>
    <col min="4871" max="4871" width="11.85546875" style="22" customWidth="1"/>
    <col min="4872" max="4872" width="12.42578125" style="22" customWidth="1"/>
    <col min="4873" max="4876" width="9" style="22" hidden="1" customWidth="1"/>
    <col min="4877" max="4877" width="22.42578125" style="22" customWidth="1"/>
    <col min="4878" max="4879" width="5.85546875" style="22" customWidth="1"/>
    <col min="4880" max="4880" width="6.140625" style="22" customWidth="1"/>
    <col min="4881" max="5120" width="9.140625" style="22"/>
    <col min="5121" max="5121" width="48.28515625" style="22" customWidth="1"/>
    <col min="5122" max="5122" width="4.42578125" style="22" customWidth="1"/>
    <col min="5123" max="5123" width="4.5703125" style="22" customWidth="1"/>
    <col min="5124" max="5124" width="13.28515625" style="22" customWidth="1"/>
    <col min="5125" max="5125" width="4.42578125" style="22" customWidth="1"/>
    <col min="5126" max="5126" width="13.28515625" style="22" customWidth="1"/>
    <col min="5127" max="5127" width="11.85546875" style="22" customWidth="1"/>
    <col min="5128" max="5128" width="12.42578125" style="22" customWidth="1"/>
    <col min="5129" max="5132" width="9" style="22" hidden="1" customWidth="1"/>
    <col min="5133" max="5133" width="22.42578125" style="22" customWidth="1"/>
    <col min="5134" max="5135" width="5.85546875" style="22" customWidth="1"/>
    <col min="5136" max="5136" width="6.140625" style="22" customWidth="1"/>
    <col min="5137" max="5376" width="9.140625" style="22"/>
    <col min="5377" max="5377" width="48.28515625" style="22" customWidth="1"/>
    <col min="5378" max="5378" width="4.42578125" style="22" customWidth="1"/>
    <col min="5379" max="5379" width="4.5703125" style="22" customWidth="1"/>
    <col min="5380" max="5380" width="13.28515625" style="22" customWidth="1"/>
    <col min="5381" max="5381" width="4.42578125" style="22" customWidth="1"/>
    <col min="5382" max="5382" width="13.28515625" style="22" customWidth="1"/>
    <col min="5383" max="5383" width="11.85546875" style="22" customWidth="1"/>
    <col min="5384" max="5384" width="12.42578125" style="22" customWidth="1"/>
    <col min="5385" max="5388" width="9" style="22" hidden="1" customWidth="1"/>
    <col min="5389" max="5389" width="22.42578125" style="22" customWidth="1"/>
    <col min="5390" max="5391" width="5.85546875" style="22" customWidth="1"/>
    <col min="5392" max="5392" width="6.140625" style="22" customWidth="1"/>
    <col min="5393" max="5632" width="9.140625" style="22"/>
    <col min="5633" max="5633" width="48.28515625" style="22" customWidth="1"/>
    <col min="5634" max="5634" width="4.42578125" style="22" customWidth="1"/>
    <col min="5635" max="5635" width="4.5703125" style="22" customWidth="1"/>
    <col min="5636" max="5636" width="13.28515625" style="22" customWidth="1"/>
    <col min="5637" max="5637" width="4.42578125" style="22" customWidth="1"/>
    <col min="5638" max="5638" width="13.28515625" style="22" customWidth="1"/>
    <col min="5639" max="5639" width="11.85546875" style="22" customWidth="1"/>
    <col min="5640" max="5640" width="12.42578125" style="22" customWidth="1"/>
    <col min="5641" max="5644" width="9" style="22" hidden="1" customWidth="1"/>
    <col min="5645" max="5645" width="22.42578125" style="22" customWidth="1"/>
    <col min="5646" max="5647" width="5.85546875" style="22" customWidth="1"/>
    <col min="5648" max="5648" width="6.140625" style="22" customWidth="1"/>
    <col min="5649" max="5888" width="9.140625" style="22"/>
    <col min="5889" max="5889" width="48.28515625" style="22" customWidth="1"/>
    <col min="5890" max="5890" width="4.42578125" style="22" customWidth="1"/>
    <col min="5891" max="5891" width="4.5703125" style="22" customWidth="1"/>
    <col min="5892" max="5892" width="13.28515625" style="22" customWidth="1"/>
    <col min="5893" max="5893" width="4.42578125" style="22" customWidth="1"/>
    <col min="5894" max="5894" width="13.28515625" style="22" customWidth="1"/>
    <col min="5895" max="5895" width="11.85546875" style="22" customWidth="1"/>
    <col min="5896" max="5896" width="12.42578125" style="22" customWidth="1"/>
    <col min="5897" max="5900" width="9" style="22" hidden="1" customWidth="1"/>
    <col min="5901" max="5901" width="22.42578125" style="22" customWidth="1"/>
    <col min="5902" max="5903" width="5.85546875" style="22" customWidth="1"/>
    <col min="5904" max="5904" width="6.140625" style="22" customWidth="1"/>
    <col min="5905" max="6144" width="9.140625" style="22"/>
    <col min="6145" max="6145" width="48.28515625" style="22" customWidth="1"/>
    <col min="6146" max="6146" width="4.42578125" style="22" customWidth="1"/>
    <col min="6147" max="6147" width="4.5703125" style="22" customWidth="1"/>
    <col min="6148" max="6148" width="13.28515625" style="22" customWidth="1"/>
    <col min="6149" max="6149" width="4.42578125" style="22" customWidth="1"/>
    <col min="6150" max="6150" width="13.28515625" style="22" customWidth="1"/>
    <col min="6151" max="6151" width="11.85546875" style="22" customWidth="1"/>
    <col min="6152" max="6152" width="12.42578125" style="22" customWidth="1"/>
    <col min="6153" max="6156" width="9" style="22" hidden="1" customWidth="1"/>
    <col min="6157" max="6157" width="22.42578125" style="22" customWidth="1"/>
    <col min="6158" max="6159" width="5.85546875" style="22" customWidth="1"/>
    <col min="6160" max="6160" width="6.140625" style="22" customWidth="1"/>
    <col min="6161" max="6400" width="9.140625" style="22"/>
    <col min="6401" max="6401" width="48.28515625" style="22" customWidth="1"/>
    <col min="6402" max="6402" width="4.42578125" style="22" customWidth="1"/>
    <col min="6403" max="6403" width="4.5703125" style="22" customWidth="1"/>
    <col min="6404" max="6404" width="13.28515625" style="22" customWidth="1"/>
    <col min="6405" max="6405" width="4.42578125" style="22" customWidth="1"/>
    <col min="6406" max="6406" width="13.28515625" style="22" customWidth="1"/>
    <col min="6407" max="6407" width="11.85546875" style="22" customWidth="1"/>
    <col min="6408" max="6408" width="12.42578125" style="22" customWidth="1"/>
    <col min="6409" max="6412" width="9" style="22" hidden="1" customWidth="1"/>
    <col min="6413" max="6413" width="22.42578125" style="22" customWidth="1"/>
    <col min="6414" max="6415" width="5.85546875" style="22" customWidth="1"/>
    <col min="6416" max="6416" width="6.140625" style="22" customWidth="1"/>
    <col min="6417" max="6656" width="9.140625" style="22"/>
    <col min="6657" max="6657" width="48.28515625" style="22" customWidth="1"/>
    <col min="6658" max="6658" width="4.42578125" style="22" customWidth="1"/>
    <col min="6659" max="6659" width="4.5703125" style="22" customWidth="1"/>
    <col min="6660" max="6660" width="13.28515625" style="22" customWidth="1"/>
    <col min="6661" max="6661" width="4.42578125" style="22" customWidth="1"/>
    <col min="6662" max="6662" width="13.28515625" style="22" customWidth="1"/>
    <col min="6663" max="6663" width="11.85546875" style="22" customWidth="1"/>
    <col min="6664" max="6664" width="12.42578125" style="22" customWidth="1"/>
    <col min="6665" max="6668" width="9" style="22" hidden="1" customWidth="1"/>
    <col min="6669" max="6669" width="22.42578125" style="22" customWidth="1"/>
    <col min="6670" max="6671" width="5.85546875" style="22" customWidth="1"/>
    <col min="6672" max="6672" width="6.140625" style="22" customWidth="1"/>
    <col min="6673" max="6912" width="9.140625" style="22"/>
    <col min="6913" max="6913" width="48.28515625" style="22" customWidth="1"/>
    <col min="6914" max="6914" width="4.42578125" style="22" customWidth="1"/>
    <col min="6915" max="6915" width="4.5703125" style="22" customWidth="1"/>
    <col min="6916" max="6916" width="13.28515625" style="22" customWidth="1"/>
    <col min="6917" max="6917" width="4.42578125" style="22" customWidth="1"/>
    <col min="6918" max="6918" width="13.28515625" style="22" customWidth="1"/>
    <col min="6919" max="6919" width="11.85546875" style="22" customWidth="1"/>
    <col min="6920" max="6920" width="12.42578125" style="22" customWidth="1"/>
    <col min="6921" max="6924" width="9" style="22" hidden="1" customWidth="1"/>
    <col min="6925" max="6925" width="22.42578125" style="22" customWidth="1"/>
    <col min="6926" max="6927" width="5.85546875" style="22" customWidth="1"/>
    <col min="6928" max="6928" width="6.140625" style="22" customWidth="1"/>
    <col min="6929" max="7168" width="9.140625" style="22"/>
    <col min="7169" max="7169" width="48.28515625" style="22" customWidth="1"/>
    <col min="7170" max="7170" width="4.42578125" style="22" customWidth="1"/>
    <col min="7171" max="7171" width="4.5703125" style="22" customWidth="1"/>
    <col min="7172" max="7172" width="13.28515625" style="22" customWidth="1"/>
    <col min="7173" max="7173" width="4.42578125" style="22" customWidth="1"/>
    <col min="7174" max="7174" width="13.28515625" style="22" customWidth="1"/>
    <col min="7175" max="7175" width="11.85546875" style="22" customWidth="1"/>
    <col min="7176" max="7176" width="12.42578125" style="22" customWidth="1"/>
    <col min="7177" max="7180" width="9" style="22" hidden="1" customWidth="1"/>
    <col min="7181" max="7181" width="22.42578125" style="22" customWidth="1"/>
    <col min="7182" max="7183" width="5.85546875" style="22" customWidth="1"/>
    <col min="7184" max="7184" width="6.140625" style="22" customWidth="1"/>
    <col min="7185" max="7424" width="9.140625" style="22"/>
    <col min="7425" max="7425" width="48.28515625" style="22" customWidth="1"/>
    <col min="7426" max="7426" width="4.42578125" style="22" customWidth="1"/>
    <col min="7427" max="7427" width="4.5703125" style="22" customWidth="1"/>
    <col min="7428" max="7428" width="13.28515625" style="22" customWidth="1"/>
    <col min="7429" max="7429" width="4.42578125" style="22" customWidth="1"/>
    <col min="7430" max="7430" width="13.28515625" style="22" customWidth="1"/>
    <col min="7431" max="7431" width="11.85546875" style="22" customWidth="1"/>
    <col min="7432" max="7432" width="12.42578125" style="22" customWidth="1"/>
    <col min="7433" max="7436" width="9" style="22" hidden="1" customWidth="1"/>
    <col min="7437" max="7437" width="22.42578125" style="22" customWidth="1"/>
    <col min="7438" max="7439" width="5.85546875" style="22" customWidth="1"/>
    <col min="7440" max="7440" width="6.140625" style="22" customWidth="1"/>
    <col min="7441" max="7680" width="9.140625" style="22"/>
    <col min="7681" max="7681" width="48.28515625" style="22" customWidth="1"/>
    <col min="7682" max="7682" width="4.42578125" style="22" customWidth="1"/>
    <col min="7683" max="7683" width="4.5703125" style="22" customWidth="1"/>
    <col min="7684" max="7684" width="13.28515625" style="22" customWidth="1"/>
    <col min="7685" max="7685" width="4.42578125" style="22" customWidth="1"/>
    <col min="7686" max="7686" width="13.28515625" style="22" customWidth="1"/>
    <col min="7687" max="7687" width="11.85546875" style="22" customWidth="1"/>
    <col min="7688" max="7688" width="12.42578125" style="22" customWidth="1"/>
    <col min="7689" max="7692" width="9" style="22" hidden="1" customWidth="1"/>
    <col min="7693" max="7693" width="22.42578125" style="22" customWidth="1"/>
    <col min="7694" max="7695" width="5.85546875" style="22" customWidth="1"/>
    <col min="7696" max="7696" width="6.140625" style="22" customWidth="1"/>
    <col min="7697" max="7936" width="9.140625" style="22"/>
    <col min="7937" max="7937" width="48.28515625" style="22" customWidth="1"/>
    <col min="7938" max="7938" width="4.42578125" style="22" customWidth="1"/>
    <col min="7939" max="7939" width="4.5703125" style="22" customWidth="1"/>
    <col min="7940" max="7940" width="13.28515625" style="22" customWidth="1"/>
    <col min="7941" max="7941" width="4.42578125" style="22" customWidth="1"/>
    <col min="7942" max="7942" width="13.28515625" style="22" customWidth="1"/>
    <col min="7943" max="7943" width="11.85546875" style="22" customWidth="1"/>
    <col min="7944" max="7944" width="12.42578125" style="22" customWidth="1"/>
    <col min="7945" max="7948" width="9" style="22" hidden="1" customWidth="1"/>
    <col min="7949" max="7949" width="22.42578125" style="22" customWidth="1"/>
    <col min="7950" max="7951" width="5.85546875" style="22" customWidth="1"/>
    <col min="7952" max="7952" width="6.140625" style="22" customWidth="1"/>
    <col min="7953" max="8192" width="9.140625" style="22"/>
    <col min="8193" max="8193" width="48.28515625" style="22" customWidth="1"/>
    <col min="8194" max="8194" width="4.42578125" style="22" customWidth="1"/>
    <col min="8195" max="8195" width="4.5703125" style="22" customWidth="1"/>
    <col min="8196" max="8196" width="13.28515625" style="22" customWidth="1"/>
    <col min="8197" max="8197" width="4.42578125" style="22" customWidth="1"/>
    <col min="8198" max="8198" width="13.28515625" style="22" customWidth="1"/>
    <col min="8199" max="8199" width="11.85546875" style="22" customWidth="1"/>
    <col min="8200" max="8200" width="12.42578125" style="22" customWidth="1"/>
    <col min="8201" max="8204" width="9" style="22" hidden="1" customWidth="1"/>
    <col min="8205" max="8205" width="22.42578125" style="22" customWidth="1"/>
    <col min="8206" max="8207" width="5.85546875" style="22" customWidth="1"/>
    <col min="8208" max="8208" width="6.140625" style="22" customWidth="1"/>
    <col min="8209" max="8448" width="9.140625" style="22"/>
    <col min="8449" max="8449" width="48.28515625" style="22" customWidth="1"/>
    <col min="8450" max="8450" width="4.42578125" style="22" customWidth="1"/>
    <col min="8451" max="8451" width="4.5703125" style="22" customWidth="1"/>
    <col min="8452" max="8452" width="13.28515625" style="22" customWidth="1"/>
    <col min="8453" max="8453" width="4.42578125" style="22" customWidth="1"/>
    <col min="8454" max="8454" width="13.28515625" style="22" customWidth="1"/>
    <col min="8455" max="8455" width="11.85546875" style="22" customWidth="1"/>
    <col min="8456" max="8456" width="12.42578125" style="22" customWidth="1"/>
    <col min="8457" max="8460" width="9" style="22" hidden="1" customWidth="1"/>
    <col min="8461" max="8461" width="22.42578125" style="22" customWidth="1"/>
    <col min="8462" max="8463" width="5.85546875" style="22" customWidth="1"/>
    <col min="8464" max="8464" width="6.140625" style="22" customWidth="1"/>
    <col min="8465" max="8704" width="9.140625" style="22"/>
    <col min="8705" max="8705" width="48.28515625" style="22" customWidth="1"/>
    <col min="8706" max="8706" width="4.42578125" style="22" customWidth="1"/>
    <col min="8707" max="8707" width="4.5703125" style="22" customWidth="1"/>
    <col min="8708" max="8708" width="13.28515625" style="22" customWidth="1"/>
    <col min="8709" max="8709" width="4.42578125" style="22" customWidth="1"/>
    <col min="8710" max="8710" width="13.28515625" style="22" customWidth="1"/>
    <col min="8711" max="8711" width="11.85546875" style="22" customWidth="1"/>
    <col min="8712" max="8712" width="12.42578125" style="22" customWidth="1"/>
    <col min="8713" max="8716" width="9" style="22" hidden="1" customWidth="1"/>
    <col min="8717" max="8717" width="22.42578125" style="22" customWidth="1"/>
    <col min="8718" max="8719" width="5.85546875" style="22" customWidth="1"/>
    <col min="8720" max="8720" width="6.140625" style="22" customWidth="1"/>
    <col min="8721" max="8960" width="9.140625" style="22"/>
    <col min="8961" max="8961" width="48.28515625" style="22" customWidth="1"/>
    <col min="8962" max="8962" width="4.42578125" style="22" customWidth="1"/>
    <col min="8963" max="8963" width="4.5703125" style="22" customWidth="1"/>
    <col min="8964" max="8964" width="13.28515625" style="22" customWidth="1"/>
    <col min="8965" max="8965" width="4.42578125" style="22" customWidth="1"/>
    <col min="8966" max="8966" width="13.28515625" style="22" customWidth="1"/>
    <col min="8967" max="8967" width="11.85546875" style="22" customWidth="1"/>
    <col min="8968" max="8968" width="12.42578125" style="22" customWidth="1"/>
    <col min="8969" max="8972" width="9" style="22" hidden="1" customWidth="1"/>
    <col min="8973" max="8973" width="22.42578125" style="22" customWidth="1"/>
    <col min="8974" max="8975" width="5.85546875" style="22" customWidth="1"/>
    <col min="8976" max="8976" width="6.140625" style="22" customWidth="1"/>
    <col min="8977" max="9216" width="9.140625" style="22"/>
    <col min="9217" max="9217" width="48.28515625" style="22" customWidth="1"/>
    <col min="9218" max="9218" width="4.42578125" style="22" customWidth="1"/>
    <col min="9219" max="9219" width="4.5703125" style="22" customWidth="1"/>
    <col min="9220" max="9220" width="13.28515625" style="22" customWidth="1"/>
    <col min="9221" max="9221" width="4.42578125" style="22" customWidth="1"/>
    <col min="9222" max="9222" width="13.28515625" style="22" customWidth="1"/>
    <col min="9223" max="9223" width="11.85546875" style="22" customWidth="1"/>
    <col min="9224" max="9224" width="12.42578125" style="22" customWidth="1"/>
    <col min="9225" max="9228" width="9" style="22" hidden="1" customWidth="1"/>
    <col min="9229" max="9229" width="22.42578125" style="22" customWidth="1"/>
    <col min="9230" max="9231" width="5.85546875" style="22" customWidth="1"/>
    <col min="9232" max="9232" width="6.140625" style="22" customWidth="1"/>
    <col min="9233" max="9472" width="9.140625" style="22"/>
    <col min="9473" max="9473" width="48.28515625" style="22" customWidth="1"/>
    <col min="9474" max="9474" width="4.42578125" style="22" customWidth="1"/>
    <col min="9475" max="9475" width="4.5703125" style="22" customWidth="1"/>
    <col min="9476" max="9476" width="13.28515625" style="22" customWidth="1"/>
    <col min="9477" max="9477" width="4.42578125" style="22" customWidth="1"/>
    <col min="9478" max="9478" width="13.28515625" style="22" customWidth="1"/>
    <col min="9479" max="9479" width="11.85546875" style="22" customWidth="1"/>
    <col min="9480" max="9480" width="12.42578125" style="22" customWidth="1"/>
    <col min="9481" max="9484" width="9" style="22" hidden="1" customWidth="1"/>
    <col min="9485" max="9485" width="22.42578125" style="22" customWidth="1"/>
    <col min="9486" max="9487" width="5.85546875" style="22" customWidth="1"/>
    <col min="9488" max="9488" width="6.140625" style="22" customWidth="1"/>
    <col min="9489" max="9728" width="9.140625" style="22"/>
    <col min="9729" max="9729" width="48.28515625" style="22" customWidth="1"/>
    <col min="9730" max="9730" width="4.42578125" style="22" customWidth="1"/>
    <col min="9731" max="9731" width="4.5703125" style="22" customWidth="1"/>
    <col min="9732" max="9732" width="13.28515625" style="22" customWidth="1"/>
    <col min="9733" max="9733" width="4.42578125" style="22" customWidth="1"/>
    <col min="9734" max="9734" width="13.28515625" style="22" customWidth="1"/>
    <col min="9735" max="9735" width="11.85546875" style="22" customWidth="1"/>
    <col min="9736" max="9736" width="12.42578125" style="22" customWidth="1"/>
    <col min="9737" max="9740" width="9" style="22" hidden="1" customWidth="1"/>
    <col min="9741" max="9741" width="22.42578125" style="22" customWidth="1"/>
    <col min="9742" max="9743" width="5.85546875" style="22" customWidth="1"/>
    <col min="9744" max="9744" width="6.140625" style="22" customWidth="1"/>
    <col min="9745" max="9984" width="9.140625" style="22"/>
    <col min="9985" max="9985" width="48.28515625" style="22" customWidth="1"/>
    <col min="9986" max="9986" width="4.42578125" style="22" customWidth="1"/>
    <col min="9987" max="9987" width="4.5703125" style="22" customWidth="1"/>
    <col min="9988" max="9988" width="13.28515625" style="22" customWidth="1"/>
    <col min="9989" max="9989" width="4.42578125" style="22" customWidth="1"/>
    <col min="9990" max="9990" width="13.28515625" style="22" customWidth="1"/>
    <col min="9991" max="9991" width="11.85546875" style="22" customWidth="1"/>
    <col min="9992" max="9992" width="12.42578125" style="22" customWidth="1"/>
    <col min="9993" max="9996" width="9" style="22" hidden="1" customWidth="1"/>
    <col min="9997" max="9997" width="22.42578125" style="22" customWidth="1"/>
    <col min="9998" max="9999" width="5.85546875" style="22" customWidth="1"/>
    <col min="10000" max="10000" width="6.140625" style="22" customWidth="1"/>
    <col min="10001" max="10240" width="9.140625" style="22"/>
    <col min="10241" max="10241" width="48.28515625" style="22" customWidth="1"/>
    <col min="10242" max="10242" width="4.42578125" style="22" customWidth="1"/>
    <col min="10243" max="10243" width="4.5703125" style="22" customWidth="1"/>
    <col min="10244" max="10244" width="13.28515625" style="22" customWidth="1"/>
    <col min="10245" max="10245" width="4.42578125" style="22" customWidth="1"/>
    <col min="10246" max="10246" width="13.28515625" style="22" customWidth="1"/>
    <col min="10247" max="10247" width="11.85546875" style="22" customWidth="1"/>
    <col min="10248" max="10248" width="12.42578125" style="22" customWidth="1"/>
    <col min="10249" max="10252" width="9" style="22" hidden="1" customWidth="1"/>
    <col min="10253" max="10253" width="22.42578125" style="22" customWidth="1"/>
    <col min="10254" max="10255" width="5.85546875" style="22" customWidth="1"/>
    <col min="10256" max="10256" width="6.140625" style="22" customWidth="1"/>
    <col min="10257" max="10496" width="9.140625" style="22"/>
    <col min="10497" max="10497" width="48.28515625" style="22" customWidth="1"/>
    <col min="10498" max="10498" width="4.42578125" style="22" customWidth="1"/>
    <col min="10499" max="10499" width="4.5703125" style="22" customWidth="1"/>
    <col min="10500" max="10500" width="13.28515625" style="22" customWidth="1"/>
    <col min="10501" max="10501" width="4.42578125" style="22" customWidth="1"/>
    <col min="10502" max="10502" width="13.28515625" style="22" customWidth="1"/>
    <col min="10503" max="10503" width="11.85546875" style="22" customWidth="1"/>
    <col min="10504" max="10504" width="12.42578125" style="22" customWidth="1"/>
    <col min="10505" max="10508" width="9" style="22" hidden="1" customWidth="1"/>
    <col min="10509" max="10509" width="22.42578125" style="22" customWidth="1"/>
    <col min="10510" max="10511" width="5.85546875" style="22" customWidth="1"/>
    <col min="10512" max="10512" width="6.140625" style="22" customWidth="1"/>
    <col min="10513" max="10752" width="9.140625" style="22"/>
    <col min="10753" max="10753" width="48.28515625" style="22" customWidth="1"/>
    <col min="10754" max="10754" width="4.42578125" style="22" customWidth="1"/>
    <col min="10755" max="10755" width="4.5703125" style="22" customWidth="1"/>
    <col min="10756" max="10756" width="13.28515625" style="22" customWidth="1"/>
    <col min="10757" max="10757" width="4.42578125" style="22" customWidth="1"/>
    <col min="10758" max="10758" width="13.28515625" style="22" customWidth="1"/>
    <col min="10759" max="10759" width="11.85546875" style="22" customWidth="1"/>
    <col min="10760" max="10760" width="12.42578125" style="22" customWidth="1"/>
    <col min="10761" max="10764" width="9" style="22" hidden="1" customWidth="1"/>
    <col min="10765" max="10765" width="22.42578125" style="22" customWidth="1"/>
    <col min="10766" max="10767" width="5.85546875" style="22" customWidth="1"/>
    <col min="10768" max="10768" width="6.140625" style="22" customWidth="1"/>
    <col min="10769" max="11008" width="9.140625" style="22"/>
    <col min="11009" max="11009" width="48.28515625" style="22" customWidth="1"/>
    <col min="11010" max="11010" width="4.42578125" style="22" customWidth="1"/>
    <col min="11011" max="11011" width="4.5703125" style="22" customWidth="1"/>
    <col min="11012" max="11012" width="13.28515625" style="22" customWidth="1"/>
    <col min="11013" max="11013" width="4.42578125" style="22" customWidth="1"/>
    <col min="11014" max="11014" width="13.28515625" style="22" customWidth="1"/>
    <col min="11015" max="11015" width="11.85546875" style="22" customWidth="1"/>
    <col min="11016" max="11016" width="12.42578125" style="22" customWidth="1"/>
    <col min="11017" max="11020" width="9" style="22" hidden="1" customWidth="1"/>
    <col min="11021" max="11021" width="22.42578125" style="22" customWidth="1"/>
    <col min="11022" max="11023" width="5.85546875" style="22" customWidth="1"/>
    <col min="11024" max="11024" width="6.140625" style="22" customWidth="1"/>
    <col min="11025" max="11264" width="9.140625" style="22"/>
    <col min="11265" max="11265" width="48.28515625" style="22" customWidth="1"/>
    <col min="11266" max="11266" width="4.42578125" style="22" customWidth="1"/>
    <col min="11267" max="11267" width="4.5703125" style="22" customWidth="1"/>
    <col min="11268" max="11268" width="13.28515625" style="22" customWidth="1"/>
    <col min="11269" max="11269" width="4.42578125" style="22" customWidth="1"/>
    <col min="11270" max="11270" width="13.28515625" style="22" customWidth="1"/>
    <col min="11271" max="11271" width="11.85546875" style="22" customWidth="1"/>
    <col min="11272" max="11272" width="12.42578125" style="22" customWidth="1"/>
    <col min="11273" max="11276" width="9" style="22" hidden="1" customWidth="1"/>
    <col min="11277" max="11277" width="22.42578125" style="22" customWidth="1"/>
    <col min="11278" max="11279" width="5.85546875" style="22" customWidth="1"/>
    <col min="11280" max="11280" width="6.140625" style="22" customWidth="1"/>
    <col min="11281" max="11520" width="9.140625" style="22"/>
    <col min="11521" max="11521" width="48.28515625" style="22" customWidth="1"/>
    <col min="11522" max="11522" width="4.42578125" style="22" customWidth="1"/>
    <col min="11523" max="11523" width="4.5703125" style="22" customWidth="1"/>
    <col min="11524" max="11524" width="13.28515625" style="22" customWidth="1"/>
    <col min="11525" max="11525" width="4.42578125" style="22" customWidth="1"/>
    <col min="11526" max="11526" width="13.28515625" style="22" customWidth="1"/>
    <col min="11527" max="11527" width="11.85546875" style="22" customWidth="1"/>
    <col min="11528" max="11528" width="12.42578125" style="22" customWidth="1"/>
    <col min="11529" max="11532" width="9" style="22" hidden="1" customWidth="1"/>
    <col min="11533" max="11533" width="22.42578125" style="22" customWidth="1"/>
    <col min="11534" max="11535" width="5.85546875" style="22" customWidth="1"/>
    <col min="11536" max="11536" width="6.140625" style="22" customWidth="1"/>
    <col min="11537" max="11776" width="9.140625" style="22"/>
    <col min="11777" max="11777" width="48.28515625" style="22" customWidth="1"/>
    <col min="11778" max="11778" width="4.42578125" style="22" customWidth="1"/>
    <col min="11779" max="11779" width="4.5703125" style="22" customWidth="1"/>
    <col min="11780" max="11780" width="13.28515625" style="22" customWidth="1"/>
    <col min="11781" max="11781" width="4.42578125" style="22" customWidth="1"/>
    <col min="11782" max="11782" width="13.28515625" style="22" customWidth="1"/>
    <col min="11783" max="11783" width="11.85546875" style="22" customWidth="1"/>
    <col min="11784" max="11784" width="12.42578125" style="22" customWidth="1"/>
    <col min="11785" max="11788" width="9" style="22" hidden="1" customWidth="1"/>
    <col min="11789" max="11789" width="22.42578125" style="22" customWidth="1"/>
    <col min="11790" max="11791" width="5.85546875" style="22" customWidth="1"/>
    <col min="11792" max="11792" width="6.140625" style="22" customWidth="1"/>
    <col min="11793" max="12032" width="9.140625" style="22"/>
    <col min="12033" max="12033" width="48.28515625" style="22" customWidth="1"/>
    <col min="12034" max="12034" width="4.42578125" style="22" customWidth="1"/>
    <col min="12035" max="12035" width="4.5703125" style="22" customWidth="1"/>
    <col min="12036" max="12036" width="13.28515625" style="22" customWidth="1"/>
    <col min="12037" max="12037" width="4.42578125" style="22" customWidth="1"/>
    <col min="12038" max="12038" width="13.28515625" style="22" customWidth="1"/>
    <col min="12039" max="12039" width="11.85546875" style="22" customWidth="1"/>
    <col min="12040" max="12040" width="12.42578125" style="22" customWidth="1"/>
    <col min="12041" max="12044" width="9" style="22" hidden="1" customWidth="1"/>
    <col min="12045" max="12045" width="22.42578125" style="22" customWidth="1"/>
    <col min="12046" max="12047" width="5.85546875" style="22" customWidth="1"/>
    <col min="12048" max="12048" width="6.140625" style="22" customWidth="1"/>
    <col min="12049" max="12288" width="9.140625" style="22"/>
    <col min="12289" max="12289" width="48.28515625" style="22" customWidth="1"/>
    <col min="12290" max="12290" width="4.42578125" style="22" customWidth="1"/>
    <col min="12291" max="12291" width="4.5703125" style="22" customWidth="1"/>
    <col min="12292" max="12292" width="13.28515625" style="22" customWidth="1"/>
    <col min="12293" max="12293" width="4.42578125" style="22" customWidth="1"/>
    <col min="12294" max="12294" width="13.28515625" style="22" customWidth="1"/>
    <col min="12295" max="12295" width="11.85546875" style="22" customWidth="1"/>
    <col min="12296" max="12296" width="12.42578125" style="22" customWidth="1"/>
    <col min="12297" max="12300" width="9" style="22" hidden="1" customWidth="1"/>
    <col min="12301" max="12301" width="22.42578125" style="22" customWidth="1"/>
    <col min="12302" max="12303" width="5.85546875" style="22" customWidth="1"/>
    <col min="12304" max="12304" width="6.140625" style="22" customWidth="1"/>
    <col min="12305" max="12544" width="9.140625" style="22"/>
    <col min="12545" max="12545" width="48.28515625" style="22" customWidth="1"/>
    <col min="12546" max="12546" width="4.42578125" style="22" customWidth="1"/>
    <col min="12547" max="12547" width="4.5703125" style="22" customWidth="1"/>
    <col min="12548" max="12548" width="13.28515625" style="22" customWidth="1"/>
    <col min="12549" max="12549" width="4.42578125" style="22" customWidth="1"/>
    <col min="12550" max="12550" width="13.28515625" style="22" customWidth="1"/>
    <col min="12551" max="12551" width="11.85546875" style="22" customWidth="1"/>
    <col min="12552" max="12552" width="12.42578125" style="22" customWidth="1"/>
    <col min="12553" max="12556" width="9" style="22" hidden="1" customWidth="1"/>
    <col min="12557" max="12557" width="22.42578125" style="22" customWidth="1"/>
    <col min="12558" max="12559" width="5.85546875" style="22" customWidth="1"/>
    <col min="12560" max="12560" width="6.140625" style="22" customWidth="1"/>
    <col min="12561" max="12800" width="9.140625" style="22"/>
    <col min="12801" max="12801" width="48.28515625" style="22" customWidth="1"/>
    <col min="12802" max="12802" width="4.42578125" style="22" customWidth="1"/>
    <col min="12803" max="12803" width="4.5703125" style="22" customWidth="1"/>
    <col min="12804" max="12804" width="13.28515625" style="22" customWidth="1"/>
    <col min="12805" max="12805" width="4.42578125" style="22" customWidth="1"/>
    <col min="12806" max="12806" width="13.28515625" style="22" customWidth="1"/>
    <col min="12807" max="12807" width="11.85546875" style="22" customWidth="1"/>
    <col min="12808" max="12808" width="12.42578125" style="22" customWidth="1"/>
    <col min="12809" max="12812" width="9" style="22" hidden="1" customWidth="1"/>
    <col min="12813" max="12813" width="22.42578125" style="22" customWidth="1"/>
    <col min="12814" max="12815" width="5.85546875" style="22" customWidth="1"/>
    <col min="12816" max="12816" width="6.140625" style="22" customWidth="1"/>
    <col min="12817" max="13056" width="9.140625" style="22"/>
    <col min="13057" max="13057" width="48.28515625" style="22" customWidth="1"/>
    <col min="13058" max="13058" width="4.42578125" style="22" customWidth="1"/>
    <col min="13059" max="13059" width="4.5703125" style="22" customWidth="1"/>
    <col min="13060" max="13060" width="13.28515625" style="22" customWidth="1"/>
    <col min="13061" max="13061" width="4.42578125" style="22" customWidth="1"/>
    <col min="13062" max="13062" width="13.28515625" style="22" customWidth="1"/>
    <col min="13063" max="13063" width="11.85546875" style="22" customWidth="1"/>
    <col min="13064" max="13064" width="12.42578125" style="22" customWidth="1"/>
    <col min="13065" max="13068" width="9" style="22" hidden="1" customWidth="1"/>
    <col min="13069" max="13069" width="22.42578125" style="22" customWidth="1"/>
    <col min="13070" max="13071" width="5.85546875" style="22" customWidth="1"/>
    <col min="13072" max="13072" width="6.140625" style="22" customWidth="1"/>
    <col min="13073" max="13312" width="9.140625" style="22"/>
    <col min="13313" max="13313" width="48.28515625" style="22" customWidth="1"/>
    <col min="13314" max="13314" width="4.42578125" style="22" customWidth="1"/>
    <col min="13315" max="13315" width="4.5703125" style="22" customWidth="1"/>
    <col min="13316" max="13316" width="13.28515625" style="22" customWidth="1"/>
    <col min="13317" max="13317" width="4.42578125" style="22" customWidth="1"/>
    <col min="13318" max="13318" width="13.28515625" style="22" customWidth="1"/>
    <col min="13319" max="13319" width="11.85546875" style="22" customWidth="1"/>
    <col min="13320" max="13320" width="12.42578125" style="22" customWidth="1"/>
    <col min="13321" max="13324" width="9" style="22" hidden="1" customWidth="1"/>
    <col min="13325" max="13325" width="22.42578125" style="22" customWidth="1"/>
    <col min="13326" max="13327" width="5.85546875" style="22" customWidth="1"/>
    <col min="13328" max="13328" width="6.140625" style="22" customWidth="1"/>
    <col min="13329" max="13568" width="9.140625" style="22"/>
    <col min="13569" max="13569" width="48.28515625" style="22" customWidth="1"/>
    <col min="13570" max="13570" width="4.42578125" style="22" customWidth="1"/>
    <col min="13571" max="13571" width="4.5703125" style="22" customWidth="1"/>
    <col min="13572" max="13572" width="13.28515625" style="22" customWidth="1"/>
    <col min="13573" max="13573" width="4.42578125" style="22" customWidth="1"/>
    <col min="13574" max="13574" width="13.28515625" style="22" customWidth="1"/>
    <col min="13575" max="13575" width="11.85546875" style="22" customWidth="1"/>
    <col min="13576" max="13576" width="12.42578125" style="22" customWidth="1"/>
    <col min="13577" max="13580" width="9" style="22" hidden="1" customWidth="1"/>
    <col min="13581" max="13581" width="22.42578125" style="22" customWidth="1"/>
    <col min="13582" max="13583" width="5.85546875" style="22" customWidth="1"/>
    <col min="13584" max="13584" width="6.140625" style="22" customWidth="1"/>
    <col min="13585" max="13824" width="9.140625" style="22"/>
    <col min="13825" max="13825" width="48.28515625" style="22" customWidth="1"/>
    <col min="13826" max="13826" width="4.42578125" style="22" customWidth="1"/>
    <col min="13827" max="13827" width="4.5703125" style="22" customWidth="1"/>
    <col min="13828" max="13828" width="13.28515625" style="22" customWidth="1"/>
    <col min="13829" max="13829" width="4.42578125" style="22" customWidth="1"/>
    <col min="13830" max="13830" width="13.28515625" style="22" customWidth="1"/>
    <col min="13831" max="13831" width="11.85546875" style="22" customWidth="1"/>
    <col min="13832" max="13832" width="12.42578125" style="22" customWidth="1"/>
    <col min="13833" max="13836" width="9" style="22" hidden="1" customWidth="1"/>
    <col min="13837" max="13837" width="22.42578125" style="22" customWidth="1"/>
    <col min="13838" max="13839" width="5.85546875" style="22" customWidth="1"/>
    <col min="13840" max="13840" width="6.140625" style="22" customWidth="1"/>
    <col min="13841" max="14080" width="9.140625" style="22"/>
    <col min="14081" max="14081" width="48.28515625" style="22" customWidth="1"/>
    <col min="14082" max="14082" width="4.42578125" style="22" customWidth="1"/>
    <col min="14083" max="14083" width="4.5703125" style="22" customWidth="1"/>
    <col min="14084" max="14084" width="13.28515625" style="22" customWidth="1"/>
    <col min="14085" max="14085" width="4.42578125" style="22" customWidth="1"/>
    <col min="14086" max="14086" width="13.28515625" style="22" customWidth="1"/>
    <col min="14087" max="14087" width="11.85546875" style="22" customWidth="1"/>
    <col min="14088" max="14088" width="12.42578125" style="22" customWidth="1"/>
    <col min="14089" max="14092" width="9" style="22" hidden="1" customWidth="1"/>
    <col min="14093" max="14093" width="22.42578125" style="22" customWidth="1"/>
    <col min="14094" max="14095" width="5.85546875" style="22" customWidth="1"/>
    <col min="14096" max="14096" width="6.140625" style="22" customWidth="1"/>
    <col min="14097" max="14336" width="9.140625" style="22"/>
    <col min="14337" max="14337" width="48.28515625" style="22" customWidth="1"/>
    <col min="14338" max="14338" width="4.42578125" style="22" customWidth="1"/>
    <col min="14339" max="14339" width="4.5703125" style="22" customWidth="1"/>
    <col min="14340" max="14340" width="13.28515625" style="22" customWidth="1"/>
    <col min="14341" max="14341" width="4.42578125" style="22" customWidth="1"/>
    <col min="14342" max="14342" width="13.28515625" style="22" customWidth="1"/>
    <col min="14343" max="14343" width="11.85546875" style="22" customWidth="1"/>
    <col min="14344" max="14344" width="12.42578125" style="22" customWidth="1"/>
    <col min="14345" max="14348" width="9" style="22" hidden="1" customWidth="1"/>
    <col min="14349" max="14349" width="22.42578125" style="22" customWidth="1"/>
    <col min="14350" max="14351" width="5.85546875" style="22" customWidth="1"/>
    <col min="14352" max="14352" width="6.140625" style="22" customWidth="1"/>
    <col min="14353" max="14592" width="9.140625" style="22"/>
    <col min="14593" max="14593" width="48.28515625" style="22" customWidth="1"/>
    <col min="14594" max="14594" width="4.42578125" style="22" customWidth="1"/>
    <col min="14595" max="14595" width="4.5703125" style="22" customWidth="1"/>
    <col min="14596" max="14596" width="13.28515625" style="22" customWidth="1"/>
    <col min="14597" max="14597" width="4.42578125" style="22" customWidth="1"/>
    <col min="14598" max="14598" width="13.28515625" style="22" customWidth="1"/>
    <col min="14599" max="14599" width="11.85546875" style="22" customWidth="1"/>
    <col min="14600" max="14600" width="12.42578125" style="22" customWidth="1"/>
    <col min="14601" max="14604" width="9" style="22" hidden="1" customWidth="1"/>
    <col min="14605" max="14605" width="22.42578125" style="22" customWidth="1"/>
    <col min="14606" max="14607" width="5.85546875" style="22" customWidth="1"/>
    <col min="14608" max="14608" width="6.140625" style="22" customWidth="1"/>
    <col min="14609" max="14848" width="9.140625" style="22"/>
    <col min="14849" max="14849" width="48.28515625" style="22" customWidth="1"/>
    <col min="14850" max="14850" width="4.42578125" style="22" customWidth="1"/>
    <col min="14851" max="14851" width="4.5703125" style="22" customWidth="1"/>
    <col min="14852" max="14852" width="13.28515625" style="22" customWidth="1"/>
    <col min="14853" max="14853" width="4.42578125" style="22" customWidth="1"/>
    <col min="14854" max="14854" width="13.28515625" style="22" customWidth="1"/>
    <col min="14855" max="14855" width="11.85546875" style="22" customWidth="1"/>
    <col min="14856" max="14856" width="12.42578125" style="22" customWidth="1"/>
    <col min="14857" max="14860" width="9" style="22" hidden="1" customWidth="1"/>
    <col min="14861" max="14861" width="22.42578125" style="22" customWidth="1"/>
    <col min="14862" max="14863" width="5.85546875" style="22" customWidth="1"/>
    <col min="14864" max="14864" width="6.140625" style="22" customWidth="1"/>
    <col min="14865" max="15104" width="9.140625" style="22"/>
    <col min="15105" max="15105" width="48.28515625" style="22" customWidth="1"/>
    <col min="15106" max="15106" width="4.42578125" style="22" customWidth="1"/>
    <col min="15107" max="15107" width="4.5703125" style="22" customWidth="1"/>
    <col min="15108" max="15108" width="13.28515625" style="22" customWidth="1"/>
    <col min="15109" max="15109" width="4.42578125" style="22" customWidth="1"/>
    <col min="15110" max="15110" width="13.28515625" style="22" customWidth="1"/>
    <col min="15111" max="15111" width="11.85546875" style="22" customWidth="1"/>
    <col min="15112" max="15112" width="12.42578125" style="22" customWidth="1"/>
    <col min="15113" max="15116" width="9" style="22" hidden="1" customWidth="1"/>
    <col min="15117" max="15117" width="22.42578125" style="22" customWidth="1"/>
    <col min="15118" max="15119" width="5.85546875" style="22" customWidth="1"/>
    <col min="15120" max="15120" width="6.140625" style="22" customWidth="1"/>
    <col min="15121" max="15360" width="9.140625" style="22"/>
    <col min="15361" max="15361" width="48.28515625" style="22" customWidth="1"/>
    <col min="15362" max="15362" width="4.42578125" style="22" customWidth="1"/>
    <col min="15363" max="15363" width="4.5703125" style="22" customWidth="1"/>
    <col min="15364" max="15364" width="13.28515625" style="22" customWidth="1"/>
    <col min="15365" max="15365" width="4.42578125" style="22" customWidth="1"/>
    <col min="15366" max="15366" width="13.28515625" style="22" customWidth="1"/>
    <col min="15367" max="15367" width="11.85546875" style="22" customWidth="1"/>
    <col min="15368" max="15368" width="12.42578125" style="22" customWidth="1"/>
    <col min="15369" max="15372" width="9" style="22" hidden="1" customWidth="1"/>
    <col min="15373" max="15373" width="22.42578125" style="22" customWidth="1"/>
    <col min="15374" max="15375" width="5.85546875" style="22" customWidth="1"/>
    <col min="15376" max="15376" width="6.140625" style="22" customWidth="1"/>
    <col min="15377" max="15616" width="9.140625" style="22"/>
    <col min="15617" max="15617" width="48.28515625" style="22" customWidth="1"/>
    <col min="15618" max="15618" width="4.42578125" style="22" customWidth="1"/>
    <col min="15619" max="15619" width="4.5703125" style="22" customWidth="1"/>
    <col min="15620" max="15620" width="13.28515625" style="22" customWidth="1"/>
    <col min="15621" max="15621" width="4.42578125" style="22" customWidth="1"/>
    <col min="15622" max="15622" width="13.28515625" style="22" customWidth="1"/>
    <col min="15623" max="15623" width="11.85546875" style="22" customWidth="1"/>
    <col min="15624" max="15624" width="12.42578125" style="22" customWidth="1"/>
    <col min="15625" max="15628" width="9" style="22" hidden="1" customWidth="1"/>
    <col min="15629" max="15629" width="22.42578125" style="22" customWidth="1"/>
    <col min="15630" max="15631" width="5.85546875" style="22" customWidth="1"/>
    <col min="15632" max="15632" width="6.140625" style="22" customWidth="1"/>
    <col min="15633" max="15872" width="9.140625" style="22"/>
    <col min="15873" max="15873" width="48.28515625" style="22" customWidth="1"/>
    <col min="15874" max="15874" width="4.42578125" style="22" customWidth="1"/>
    <col min="15875" max="15875" width="4.5703125" style="22" customWidth="1"/>
    <col min="15876" max="15876" width="13.28515625" style="22" customWidth="1"/>
    <col min="15877" max="15877" width="4.42578125" style="22" customWidth="1"/>
    <col min="15878" max="15878" width="13.28515625" style="22" customWidth="1"/>
    <col min="15879" max="15879" width="11.85546875" style="22" customWidth="1"/>
    <col min="15880" max="15880" width="12.42578125" style="22" customWidth="1"/>
    <col min="15881" max="15884" width="9" style="22" hidden="1" customWidth="1"/>
    <col min="15885" max="15885" width="22.42578125" style="22" customWidth="1"/>
    <col min="15886" max="15887" width="5.85546875" style="22" customWidth="1"/>
    <col min="15888" max="15888" width="6.140625" style="22" customWidth="1"/>
    <col min="15889" max="16128" width="9.140625" style="22"/>
    <col min="16129" max="16129" width="48.28515625" style="22" customWidth="1"/>
    <col min="16130" max="16130" width="4.42578125" style="22" customWidth="1"/>
    <col min="16131" max="16131" width="4.5703125" style="22" customWidth="1"/>
    <col min="16132" max="16132" width="13.28515625" style="22" customWidth="1"/>
    <col min="16133" max="16133" width="4.42578125" style="22" customWidth="1"/>
    <col min="16134" max="16134" width="13.28515625" style="22" customWidth="1"/>
    <col min="16135" max="16135" width="11.85546875" style="22" customWidth="1"/>
    <col min="16136" max="16136" width="12.42578125" style="22" customWidth="1"/>
    <col min="16137" max="16140" width="9" style="22" hidden="1" customWidth="1"/>
    <col min="16141" max="16141" width="22.42578125" style="22" customWidth="1"/>
    <col min="16142" max="16143" width="5.85546875" style="22" customWidth="1"/>
    <col min="16144" max="16144" width="6.140625" style="22" customWidth="1"/>
    <col min="16145" max="16384" width="9.140625" style="22"/>
  </cols>
  <sheetData>
    <row r="1" spans="1:13" ht="15" x14ac:dyDescent="0.25">
      <c r="A1" s="24"/>
      <c r="B1" s="24"/>
      <c r="C1" s="24"/>
      <c r="D1" s="291" t="s">
        <v>63</v>
      </c>
      <c r="E1" s="291"/>
      <c r="F1" s="291"/>
      <c r="G1" s="291"/>
      <c r="H1" s="291"/>
      <c r="I1" s="75"/>
      <c r="J1" s="75"/>
    </row>
    <row r="2" spans="1:13" ht="15" x14ac:dyDescent="0.25">
      <c r="A2" s="24"/>
      <c r="B2" s="24"/>
      <c r="C2" s="24"/>
      <c r="D2" s="291" t="s">
        <v>64</v>
      </c>
      <c r="E2" s="291"/>
      <c r="F2" s="291"/>
      <c r="G2" s="291"/>
      <c r="H2" s="291"/>
      <c r="I2" s="75"/>
      <c r="J2" s="75"/>
    </row>
    <row r="3" spans="1:13" ht="15" x14ac:dyDescent="0.25">
      <c r="A3" s="24"/>
      <c r="B3" s="24"/>
      <c r="C3" s="24"/>
      <c r="D3" s="291" t="s">
        <v>2</v>
      </c>
      <c r="E3" s="291"/>
      <c r="F3" s="291"/>
      <c r="G3" s="291"/>
      <c r="H3" s="291"/>
      <c r="I3" s="75"/>
      <c r="J3" s="75"/>
    </row>
    <row r="4" spans="1:13" ht="15" x14ac:dyDescent="0.25">
      <c r="A4" s="24"/>
      <c r="B4" s="24"/>
      <c r="C4" s="24"/>
      <c r="D4" s="291" t="s">
        <v>3</v>
      </c>
      <c r="E4" s="291"/>
      <c r="F4" s="291"/>
      <c r="G4" s="291"/>
      <c r="H4" s="291"/>
      <c r="I4" s="75"/>
      <c r="J4" s="75"/>
    </row>
    <row r="5" spans="1:13" ht="15" x14ac:dyDescent="0.25">
      <c r="A5" s="24"/>
      <c r="B5" s="24"/>
      <c r="C5" s="24"/>
      <c r="D5" s="291" t="s">
        <v>4</v>
      </c>
      <c r="E5" s="291"/>
      <c r="F5" s="291"/>
      <c r="G5" s="291"/>
      <c r="H5" s="291"/>
      <c r="I5" s="75"/>
      <c r="J5" s="75"/>
    </row>
    <row r="6" spans="1:13" ht="15" x14ac:dyDescent="0.25">
      <c r="A6" s="24"/>
      <c r="B6" s="24"/>
      <c r="C6" s="24"/>
      <c r="D6" s="291" t="s">
        <v>5</v>
      </c>
      <c r="E6" s="291"/>
      <c r="F6" s="291"/>
      <c r="G6" s="291"/>
      <c r="H6" s="291"/>
      <c r="I6" s="75"/>
      <c r="J6" s="75"/>
    </row>
    <row r="7" spans="1:13" ht="15" x14ac:dyDescent="0.25">
      <c r="A7" s="25"/>
      <c r="B7" s="25"/>
      <c r="C7" s="25"/>
      <c r="D7" s="291"/>
      <c r="E7" s="291"/>
      <c r="F7" s="291"/>
      <c r="G7" s="291"/>
      <c r="H7" s="291"/>
      <c r="I7" s="75"/>
      <c r="J7" s="75"/>
    </row>
    <row r="8" spans="1:13" ht="15" x14ac:dyDescent="0.25">
      <c r="A8" s="26"/>
      <c r="B8" s="25"/>
      <c r="C8" s="25"/>
      <c r="D8" s="292"/>
      <c r="E8" s="292"/>
      <c r="F8" s="292"/>
      <c r="G8" s="292"/>
      <c r="H8" s="292"/>
      <c r="I8" s="75"/>
      <c r="J8" s="75"/>
    </row>
    <row r="9" spans="1:13" ht="30.75" customHeight="1" x14ac:dyDescent="0.25">
      <c r="A9" s="293"/>
      <c r="B9" s="293"/>
      <c r="C9" s="293"/>
      <c r="D9" s="293"/>
      <c r="E9" s="293"/>
      <c r="F9" s="293"/>
      <c r="G9" s="293"/>
      <c r="H9" s="293"/>
      <c r="I9" s="75"/>
      <c r="J9" s="75"/>
    </row>
    <row r="10" spans="1:13" ht="66.75" customHeight="1" x14ac:dyDescent="0.25">
      <c r="A10" s="293" t="s">
        <v>65</v>
      </c>
      <c r="B10" s="293"/>
      <c r="C10" s="293"/>
      <c r="D10" s="293"/>
      <c r="E10" s="293"/>
      <c r="F10" s="293"/>
      <c r="G10" s="293"/>
      <c r="H10" s="293"/>
      <c r="I10" s="76"/>
      <c r="J10" s="77"/>
      <c r="M10" s="78"/>
    </row>
    <row r="11" spans="1:13" s="12" customFormat="1" ht="26.25" customHeight="1" x14ac:dyDescent="0.2">
      <c r="A11" s="285" t="s">
        <v>66</v>
      </c>
      <c r="B11" s="288" t="s">
        <v>67</v>
      </c>
      <c r="C11" s="288" t="s">
        <v>68</v>
      </c>
      <c r="D11" s="288" t="s">
        <v>69</v>
      </c>
      <c r="E11" s="288" t="s">
        <v>70</v>
      </c>
      <c r="F11" s="277" t="s">
        <v>71</v>
      </c>
      <c r="G11" s="278"/>
      <c r="H11" s="279"/>
    </row>
    <row r="12" spans="1:13" s="13" customFormat="1" ht="12.75" customHeight="1" x14ac:dyDescent="0.2">
      <c r="A12" s="286"/>
      <c r="B12" s="289"/>
      <c r="C12" s="289"/>
      <c r="D12" s="289"/>
      <c r="E12" s="289"/>
      <c r="F12" s="280"/>
      <c r="G12" s="281"/>
      <c r="H12" s="282"/>
    </row>
    <row r="13" spans="1:13" s="13" customFormat="1" ht="24.75" customHeight="1" x14ac:dyDescent="0.2">
      <c r="A13" s="287"/>
      <c r="B13" s="290"/>
      <c r="C13" s="290"/>
      <c r="D13" s="290"/>
      <c r="E13" s="290"/>
      <c r="F13" s="27" t="s">
        <v>8</v>
      </c>
      <c r="G13" s="27" t="s">
        <v>9</v>
      </c>
      <c r="H13" s="28" t="s">
        <v>10</v>
      </c>
    </row>
    <row r="14" spans="1:13" s="14" customFormat="1" ht="19.5" customHeight="1" x14ac:dyDescent="0.25">
      <c r="A14" s="29" t="s">
        <v>72</v>
      </c>
      <c r="B14" s="30" t="s">
        <v>73</v>
      </c>
      <c r="C14" s="30" t="s">
        <v>74</v>
      </c>
      <c r="D14" s="31"/>
      <c r="E14" s="31"/>
      <c r="F14" s="32">
        <f>F15+F21+F34+F41+F43+F46</f>
        <v>12196.4</v>
      </c>
      <c r="G14" s="32">
        <f t="shared" ref="G14:L14" si="0">G15+G21+G34+G41+G43+G46</f>
        <v>8679.0999999999985</v>
      </c>
      <c r="H14" s="32">
        <f t="shared" si="0"/>
        <v>8117.8</v>
      </c>
      <c r="I14" s="79">
        <f t="shared" si="0"/>
        <v>0</v>
      </c>
      <c r="J14" s="79">
        <f t="shared" si="0"/>
        <v>0</v>
      </c>
      <c r="K14" s="79">
        <f t="shared" si="0"/>
        <v>0</v>
      </c>
      <c r="L14" s="79">
        <f t="shared" si="0"/>
        <v>0</v>
      </c>
    </row>
    <row r="15" spans="1:13" s="14" customFormat="1" ht="45.75" customHeight="1" x14ac:dyDescent="0.25">
      <c r="A15" s="33" t="s">
        <v>15</v>
      </c>
      <c r="B15" s="34" t="s">
        <v>73</v>
      </c>
      <c r="C15" s="34" t="s">
        <v>75</v>
      </c>
      <c r="D15" s="35"/>
      <c r="E15" s="35"/>
      <c r="F15" s="36">
        <f>F16</f>
        <v>149</v>
      </c>
      <c r="G15" s="36">
        <f t="shared" ref="G15:L15" si="1">G16</f>
        <v>20</v>
      </c>
      <c r="H15" s="36">
        <f t="shared" si="1"/>
        <v>20</v>
      </c>
      <c r="I15" s="36">
        <f t="shared" si="1"/>
        <v>0</v>
      </c>
      <c r="J15" s="36">
        <f t="shared" si="1"/>
        <v>0</v>
      </c>
      <c r="K15" s="36">
        <f t="shared" si="1"/>
        <v>0</v>
      </c>
      <c r="L15" s="36">
        <f t="shared" si="1"/>
        <v>0</v>
      </c>
    </row>
    <row r="16" spans="1:13" s="15" customFormat="1" ht="49.5" customHeight="1" x14ac:dyDescent="0.2">
      <c r="A16" s="37" t="s">
        <v>76</v>
      </c>
      <c r="B16" s="1" t="s">
        <v>73</v>
      </c>
      <c r="C16" s="1" t="s">
        <v>75</v>
      </c>
      <c r="D16" s="38" t="s">
        <v>77</v>
      </c>
      <c r="E16" s="38"/>
      <c r="F16" s="39">
        <f t="shared" ref="F16:H19" si="2">F17</f>
        <v>149</v>
      </c>
      <c r="G16" s="39">
        <f t="shared" si="2"/>
        <v>20</v>
      </c>
      <c r="H16" s="39">
        <f t="shared" si="2"/>
        <v>20</v>
      </c>
    </row>
    <row r="17" spans="1:12" s="15" customFormat="1" ht="27" customHeight="1" x14ac:dyDescent="0.2">
      <c r="A17" s="5" t="s">
        <v>78</v>
      </c>
      <c r="B17" s="40" t="s">
        <v>73</v>
      </c>
      <c r="C17" s="40" t="s">
        <v>75</v>
      </c>
      <c r="D17" s="41" t="s">
        <v>79</v>
      </c>
      <c r="E17" s="41"/>
      <c r="F17" s="42">
        <f t="shared" si="2"/>
        <v>149</v>
      </c>
      <c r="G17" s="42">
        <f t="shared" si="2"/>
        <v>20</v>
      </c>
      <c r="H17" s="42">
        <f>H18</f>
        <v>20</v>
      </c>
    </row>
    <row r="18" spans="1:12" ht="14.25" customHeight="1" x14ac:dyDescent="0.2">
      <c r="A18" s="43" t="s">
        <v>80</v>
      </c>
      <c r="B18" s="40" t="s">
        <v>73</v>
      </c>
      <c r="C18" s="40" t="s">
        <v>75</v>
      </c>
      <c r="D18" s="41" t="s">
        <v>81</v>
      </c>
      <c r="E18" s="41"/>
      <c r="F18" s="42">
        <f t="shared" si="2"/>
        <v>149</v>
      </c>
      <c r="G18" s="42">
        <f t="shared" si="2"/>
        <v>20</v>
      </c>
      <c r="H18" s="42">
        <f>H19</f>
        <v>20</v>
      </c>
    </row>
    <row r="19" spans="1:12" ht="14.25" customHeight="1" x14ac:dyDescent="0.2">
      <c r="A19" s="44" t="s">
        <v>82</v>
      </c>
      <c r="B19" s="40" t="s">
        <v>73</v>
      </c>
      <c r="C19" s="40" t="s">
        <v>75</v>
      </c>
      <c r="D19" s="45" t="s">
        <v>83</v>
      </c>
      <c r="E19" s="45"/>
      <c r="F19" s="42">
        <f t="shared" si="2"/>
        <v>149</v>
      </c>
      <c r="G19" s="42">
        <f>G20</f>
        <v>20</v>
      </c>
      <c r="H19" s="42">
        <f>H20</f>
        <v>20</v>
      </c>
      <c r="K19" s="22">
        <v>27</v>
      </c>
    </row>
    <row r="20" spans="1:12" s="16" customFormat="1" ht="30" customHeight="1" x14ac:dyDescent="0.2">
      <c r="A20" s="6" t="s">
        <v>84</v>
      </c>
      <c r="B20" s="40" t="s">
        <v>73</v>
      </c>
      <c r="C20" s="40" t="s">
        <v>75</v>
      </c>
      <c r="D20" s="45" t="s">
        <v>83</v>
      </c>
      <c r="E20" s="45">
        <v>200</v>
      </c>
      <c r="F20" s="46">
        <v>149</v>
      </c>
      <c r="G20" s="46">
        <v>20</v>
      </c>
      <c r="H20" s="47">
        <v>20</v>
      </c>
    </row>
    <row r="21" spans="1:12" ht="68.25" customHeight="1" x14ac:dyDescent="0.2">
      <c r="A21" s="48" t="s">
        <v>17</v>
      </c>
      <c r="B21" s="34" t="s">
        <v>73</v>
      </c>
      <c r="C21" s="34" t="s">
        <v>85</v>
      </c>
      <c r="D21" s="49"/>
      <c r="E21" s="49"/>
      <c r="F21" s="36">
        <f>F22</f>
        <v>11672</v>
      </c>
      <c r="G21" s="36">
        <f>G22</f>
        <v>8361.2999999999993</v>
      </c>
      <c r="H21" s="36">
        <f>H22</f>
        <v>7800</v>
      </c>
    </row>
    <row r="22" spans="1:12" ht="38.25" x14ac:dyDescent="0.2">
      <c r="A22" s="37" t="s">
        <v>76</v>
      </c>
      <c r="B22" s="1" t="s">
        <v>73</v>
      </c>
      <c r="C22" s="1" t="s">
        <v>85</v>
      </c>
      <c r="D22" s="38" t="s">
        <v>77</v>
      </c>
      <c r="E22" s="38"/>
      <c r="F22" s="39">
        <f>F23+F27</f>
        <v>11672</v>
      </c>
      <c r="G22" s="39">
        <f t="shared" ref="G22:H22" si="3">G23+G27</f>
        <v>8361.2999999999993</v>
      </c>
      <c r="H22" s="39">
        <f t="shared" si="3"/>
        <v>7800</v>
      </c>
    </row>
    <row r="23" spans="1:12" ht="38.25" x14ac:dyDescent="0.2">
      <c r="A23" s="5" t="s">
        <v>86</v>
      </c>
      <c r="B23" s="1" t="s">
        <v>73</v>
      </c>
      <c r="C23" s="1" t="s">
        <v>85</v>
      </c>
      <c r="D23" s="50" t="s">
        <v>87</v>
      </c>
      <c r="E23" s="50"/>
      <c r="F23" s="39">
        <f>F24</f>
        <v>3100</v>
      </c>
      <c r="G23" s="39">
        <f>G24</f>
        <v>2500</v>
      </c>
      <c r="H23" s="39">
        <f>H24</f>
        <v>2000</v>
      </c>
    </row>
    <row r="24" spans="1:12" x14ac:dyDescent="0.2">
      <c r="A24" s="43" t="s">
        <v>80</v>
      </c>
      <c r="B24" s="40" t="s">
        <v>73</v>
      </c>
      <c r="C24" s="40" t="s">
        <v>85</v>
      </c>
      <c r="D24" s="41" t="s">
        <v>88</v>
      </c>
      <c r="E24" s="41"/>
      <c r="F24" s="42">
        <f>F25</f>
        <v>3100</v>
      </c>
      <c r="G24" s="42">
        <f t="shared" ref="G24:H24" si="4">G25</f>
        <v>2500</v>
      </c>
      <c r="H24" s="42">
        <f t="shared" si="4"/>
        <v>2000</v>
      </c>
    </row>
    <row r="25" spans="1:12" ht="17.25" customHeight="1" x14ac:dyDescent="0.2">
      <c r="A25" s="44" t="s">
        <v>82</v>
      </c>
      <c r="B25" s="40" t="s">
        <v>73</v>
      </c>
      <c r="C25" s="40" t="s">
        <v>85</v>
      </c>
      <c r="D25" s="41" t="s">
        <v>89</v>
      </c>
      <c r="E25" s="41"/>
      <c r="F25" s="42">
        <f>F26</f>
        <v>3100</v>
      </c>
      <c r="G25" s="42">
        <f>G26</f>
        <v>2500</v>
      </c>
      <c r="H25" s="42">
        <f>H26</f>
        <v>2000</v>
      </c>
    </row>
    <row r="26" spans="1:12" ht="53.25" customHeight="1" x14ac:dyDescent="0.2">
      <c r="A26" s="6" t="s">
        <v>90</v>
      </c>
      <c r="B26" s="40" t="s">
        <v>73</v>
      </c>
      <c r="C26" s="40" t="s">
        <v>85</v>
      </c>
      <c r="D26" s="45" t="s">
        <v>89</v>
      </c>
      <c r="E26" s="45">
        <v>100</v>
      </c>
      <c r="F26" s="42">
        <v>3100</v>
      </c>
      <c r="G26" s="42">
        <v>2500</v>
      </c>
      <c r="H26" s="42">
        <v>2000</v>
      </c>
    </row>
    <row r="27" spans="1:12" ht="24.75" customHeight="1" x14ac:dyDescent="0.2">
      <c r="A27" s="5" t="s">
        <v>78</v>
      </c>
      <c r="B27" s="1" t="s">
        <v>73</v>
      </c>
      <c r="C27" s="1" t="s">
        <v>85</v>
      </c>
      <c r="D27" s="50" t="s">
        <v>79</v>
      </c>
      <c r="E27" s="50"/>
      <c r="F27" s="39">
        <f>F28</f>
        <v>8572</v>
      </c>
      <c r="G27" s="39">
        <f>G28</f>
        <v>5861.3</v>
      </c>
      <c r="H27" s="39">
        <f>H28</f>
        <v>5800</v>
      </c>
    </row>
    <row r="28" spans="1:12" x14ac:dyDescent="0.2">
      <c r="A28" s="43" t="s">
        <v>80</v>
      </c>
      <c r="B28" s="40" t="s">
        <v>73</v>
      </c>
      <c r="C28" s="40" t="s">
        <v>85</v>
      </c>
      <c r="D28" s="41" t="s">
        <v>81</v>
      </c>
      <c r="E28" s="41"/>
      <c r="F28" s="42">
        <f>F29</f>
        <v>8572</v>
      </c>
      <c r="G28" s="42">
        <f t="shared" ref="G28:H28" si="5">G29</f>
        <v>5861.3</v>
      </c>
      <c r="H28" s="42">
        <f t="shared" si="5"/>
        <v>5800</v>
      </c>
      <c r="I28" s="42">
        <f t="shared" ref="I28:L28" si="6">I29+I31</f>
        <v>0</v>
      </c>
      <c r="J28" s="42">
        <f t="shared" si="6"/>
        <v>0</v>
      </c>
      <c r="K28" s="42">
        <f t="shared" si="6"/>
        <v>0</v>
      </c>
      <c r="L28" s="42">
        <f t="shared" si="6"/>
        <v>0</v>
      </c>
    </row>
    <row r="29" spans="1:12" x14ac:dyDescent="0.2">
      <c r="A29" s="44" t="s">
        <v>82</v>
      </c>
      <c r="B29" s="40" t="s">
        <v>73</v>
      </c>
      <c r="C29" s="40" t="s">
        <v>85</v>
      </c>
      <c r="D29" s="45" t="s">
        <v>83</v>
      </c>
      <c r="E29" s="45"/>
      <c r="F29" s="42">
        <f>F32+F30</f>
        <v>8572</v>
      </c>
      <c r="G29" s="42">
        <f>G30</f>
        <v>5861.3</v>
      </c>
      <c r="H29" s="42">
        <f>H30</f>
        <v>5800</v>
      </c>
    </row>
    <row r="30" spans="1:12" ht="53.25" customHeight="1" x14ac:dyDescent="0.2">
      <c r="A30" s="6" t="s">
        <v>90</v>
      </c>
      <c r="B30" s="40" t="s">
        <v>73</v>
      </c>
      <c r="C30" s="40" t="s">
        <v>85</v>
      </c>
      <c r="D30" s="45" t="s">
        <v>83</v>
      </c>
      <c r="E30" s="45">
        <v>100</v>
      </c>
      <c r="F30" s="42">
        <v>7000</v>
      </c>
      <c r="G30" s="42">
        <f>G31+G32</f>
        <v>5861.3</v>
      </c>
      <c r="H30" s="42">
        <f>H31+H32</f>
        <v>5800</v>
      </c>
    </row>
    <row r="31" spans="1:12" ht="15.75" customHeight="1" x14ac:dyDescent="0.2">
      <c r="A31" s="44" t="s">
        <v>82</v>
      </c>
      <c r="B31" s="40" t="s">
        <v>73</v>
      </c>
      <c r="C31" s="40" t="s">
        <v>85</v>
      </c>
      <c r="D31" s="45" t="s">
        <v>83</v>
      </c>
      <c r="E31" s="45"/>
      <c r="F31" s="42">
        <f>F32</f>
        <v>1572</v>
      </c>
      <c r="G31" s="42">
        <v>4861.3</v>
      </c>
      <c r="H31" s="42">
        <v>4800</v>
      </c>
    </row>
    <row r="32" spans="1:12" ht="25.5" x14ac:dyDescent="0.2">
      <c r="A32" s="6" t="s">
        <v>84</v>
      </c>
      <c r="B32" s="40" t="s">
        <v>73</v>
      </c>
      <c r="C32" s="40" t="s">
        <v>85</v>
      </c>
      <c r="D32" s="45" t="s">
        <v>83</v>
      </c>
      <c r="E32" s="45">
        <v>200</v>
      </c>
      <c r="F32" s="42">
        <v>1572</v>
      </c>
      <c r="G32" s="42">
        <v>1000</v>
      </c>
      <c r="H32" s="42">
        <v>1000</v>
      </c>
    </row>
    <row r="33" spans="1:12" s="15" customFormat="1" ht="45.75" customHeight="1" x14ac:dyDescent="0.2">
      <c r="A33" s="33" t="s">
        <v>19</v>
      </c>
      <c r="B33" s="1" t="s">
        <v>73</v>
      </c>
      <c r="C33" s="1" t="s">
        <v>91</v>
      </c>
      <c r="D33" s="51"/>
      <c r="E33" s="51"/>
      <c r="F33" s="36">
        <f t="shared" ref="F33:G35" si="7">F34</f>
        <v>269.3</v>
      </c>
      <c r="G33" s="36">
        <f t="shared" si="7"/>
        <v>269.3</v>
      </c>
      <c r="H33" s="36">
        <f>H34</f>
        <v>269.3</v>
      </c>
    </row>
    <row r="34" spans="1:12" s="15" customFormat="1" ht="39" customHeight="1" x14ac:dyDescent="0.2">
      <c r="A34" s="52" t="s">
        <v>76</v>
      </c>
      <c r="B34" s="1" t="s">
        <v>73</v>
      </c>
      <c r="C34" s="1" t="s">
        <v>91</v>
      </c>
      <c r="D34" s="38" t="s">
        <v>77</v>
      </c>
      <c r="E34" s="38"/>
      <c r="F34" s="39">
        <f t="shared" si="7"/>
        <v>269.3</v>
      </c>
      <c r="G34" s="39">
        <f t="shared" si="7"/>
        <v>269.3</v>
      </c>
      <c r="H34" s="39">
        <f>H35</f>
        <v>269.3</v>
      </c>
    </row>
    <row r="35" spans="1:12" ht="15.75" customHeight="1" x14ac:dyDescent="0.2">
      <c r="A35" s="53" t="s">
        <v>92</v>
      </c>
      <c r="B35" s="40" t="s">
        <v>73</v>
      </c>
      <c r="C35" s="40" t="s">
        <v>91</v>
      </c>
      <c r="D35" s="41" t="s">
        <v>79</v>
      </c>
      <c r="E35" s="41"/>
      <c r="F35" s="42">
        <f t="shared" si="7"/>
        <v>269.3</v>
      </c>
      <c r="G35" s="42">
        <f t="shared" si="7"/>
        <v>269.3</v>
      </c>
      <c r="H35" s="42">
        <f>H36</f>
        <v>269.3</v>
      </c>
    </row>
    <row r="36" spans="1:12" ht="18" customHeight="1" x14ac:dyDescent="0.2">
      <c r="A36" s="52" t="s">
        <v>80</v>
      </c>
      <c r="B36" s="40" t="s">
        <v>73</v>
      </c>
      <c r="C36" s="40" t="s">
        <v>91</v>
      </c>
      <c r="D36" s="41" t="s">
        <v>81</v>
      </c>
      <c r="E36" s="41"/>
      <c r="F36" s="42">
        <f>F37+F39</f>
        <v>269.3</v>
      </c>
      <c r="G36" s="42">
        <f t="shared" ref="G36:H36" si="8">G37+G39</f>
        <v>269.3</v>
      </c>
      <c r="H36" s="42">
        <f t="shared" si="8"/>
        <v>269.3</v>
      </c>
    </row>
    <row r="37" spans="1:12" ht="37.5" customHeight="1" x14ac:dyDescent="0.2">
      <c r="A37" s="44" t="s">
        <v>93</v>
      </c>
      <c r="B37" s="40" t="s">
        <v>73</v>
      </c>
      <c r="C37" s="40" t="s">
        <v>91</v>
      </c>
      <c r="D37" s="45" t="s">
        <v>94</v>
      </c>
      <c r="E37" s="45"/>
      <c r="F37" s="42">
        <f>F38</f>
        <v>232.5</v>
      </c>
      <c r="G37" s="42">
        <v>232.5</v>
      </c>
      <c r="H37" s="42">
        <v>232.5</v>
      </c>
    </row>
    <row r="38" spans="1:12" ht="17.25" customHeight="1" x14ac:dyDescent="0.2">
      <c r="A38" s="44" t="s">
        <v>95</v>
      </c>
      <c r="B38" s="40" t="s">
        <v>73</v>
      </c>
      <c r="C38" s="40" t="s">
        <v>91</v>
      </c>
      <c r="D38" s="45" t="s">
        <v>94</v>
      </c>
      <c r="E38" s="45">
        <v>500</v>
      </c>
      <c r="F38" s="42">
        <v>232.5</v>
      </c>
      <c r="G38" s="42">
        <v>36.799999999999997</v>
      </c>
      <c r="H38" s="42">
        <v>36.799999999999997</v>
      </c>
    </row>
    <row r="39" spans="1:12" ht="43.5" customHeight="1" x14ac:dyDescent="0.2">
      <c r="A39" s="6" t="s">
        <v>96</v>
      </c>
      <c r="B39" s="54" t="s">
        <v>73</v>
      </c>
      <c r="C39" s="54" t="s">
        <v>91</v>
      </c>
      <c r="D39" s="55" t="s">
        <v>97</v>
      </c>
      <c r="E39" s="56"/>
      <c r="F39" s="42">
        <f>F40</f>
        <v>36.799999999999997</v>
      </c>
      <c r="G39" s="42">
        <f t="shared" ref="G39:H39" si="9">G40</f>
        <v>36.799999999999997</v>
      </c>
      <c r="H39" s="42">
        <f t="shared" si="9"/>
        <v>36.799999999999997</v>
      </c>
    </row>
    <row r="40" spans="1:12" ht="18" customHeight="1" x14ac:dyDescent="0.2">
      <c r="A40" s="44" t="s">
        <v>95</v>
      </c>
      <c r="B40" s="54" t="s">
        <v>73</v>
      </c>
      <c r="C40" s="54" t="s">
        <v>91</v>
      </c>
      <c r="D40" s="55" t="s">
        <v>97</v>
      </c>
      <c r="E40" s="57" t="s">
        <v>98</v>
      </c>
      <c r="F40" s="42">
        <v>36.799999999999997</v>
      </c>
      <c r="G40" s="42">
        <v>36.799999999999997</v>
      </c>
      <c r="H40" s="42">
        <v>36.799999999999997</v>
      </c>
    </row>
    <row r="41" spans="1:12" ht="24.75" customHeight="1" x14ac:dyDescent="0.2">
      <c r="A41" s="58" t="s">
        <v>21</v>
      </c>
      <c r="B41" s="54" t="s">
        <v>73</v>
      </c>
      <c r="C41" s="54" t="s">
        <v>99</v>
      </c>
      <c r="D41" s="50" t="s">
        <v>100</v>
      </c>
      <c r="E41" s="57"/>
      <c r="F41" s="39">
        <f>F42</f>
        <v>0</v>
      </c>
      <c r="G41" s="39">
        <f t="shared" ref="G41:H41" si="10">G42</f>
        <v>0</v>
      </c>
      <c r="H41" s="39">
        <f t="shared" si="10"/>
        <v>0</v>
      </c>
    </row>
    <row r="42" spans="1:12" ht="26.25" customHeight="1" x14ac:dyDescent="0.2">
      <c r="A42" s="59" t="s">
        <v>101</v>
      </c>
      <c r="B42" s="54" t="s">
        <v>73</v>
      </c>
      <c r="C42" s="54" t="s">
        <v>99</v>
      </c>
      <c r="D42" s="60" t="s">
        <v>102</v>
      </c>
      <c r="E42" s="57" t="s">
        <v>103</v>
      </c>
      <c r="F42" s="42"/>
      <c r="G42" s="42">
        <v>0</v>
      </c>
      <c r="H42" s="42">
        <v>0</v>
      </c>
    </row>
    <row r="43" spans="1:12" ht="23.25" customHeight="1" x14ac:dyDescent="0.2">
      <c r="A43" s="5" t="s">
        <v>80</v>
      </c>
      <c r="B43" s="40" t="s">
        <v>73</v>
      </c>
      <c r="C43" s="40" t="s">
        <v>104</v>
      </c>
      <c r="D43" s="50" t="s">
        <v>100</v>
      </c>
      <c r="E43" s="45"/>
      <c r="F43" s="39">
        <f>F44</f>
        <v>10</v>
      </c>
      <c r="G43" s="39">
        <f t="shared" ref="G43:H43" si="11">G44</f>
        <v>5</v>
      </c>
      <c r="H43" s="39">
        <f t="shared" si="11"/>
        <v>5</v>
      </c>
    </row>
    <row r="44" spans="1:12" ht="25.5" customHeight="1" x14ac:dyDescent="0.2">
      <c r="A44" s="6" t="s">
        <v>105</v>
      </c>
      <c r="B44" s="40"/>
      <c r="C44" s="40"/>
      <c r="D44" s="45" t="s">
        <v>106</v>
      </c>
      <c r="E44" s="45"/>
      <c r="F44" s="42">
        <f>F45</f>
        <v>10</v>
      </c>
      <c r="G44" s="42">
        <f t="shared" ref="G44:L44" si="12">G45</f>
        <v>5</v>
      </c>
      <c r="H44" s="42">
        <f t="shared" si="12"/>
        <v>5</v>
      </c>
      <c r="I44" s="42">
        <f t="shared" si="12"/>
        <v>0</v>
      </c>
      <c r="J44" s="42">
        <f t="shared" si="12"/>
        <v>0</v>
      </c>
      <c r="K44" s="42">
        <f t="shared" si="12"/>
        <v>0</v>
      </c>
      <c r="L44" s="42">
        <f t="shared" si="12"/>
        <v>0</v>
      </c>
    </row>
    <row r="45" spans="1:12" ht="25.5" customHeight="1" x14ac:dyDescent="0.2">
      <c r="A45" s="6" t="s">
        <v>105</v>
      </c>
      <c r="B45" s="40" t="s">
        <v>73</v>
      </c>
      <c r="C45" s="40" t="s">
        <v>104</v>
      </c>
      <c r="D45" s="45" t="s">
        <v>106</v>
      </c>
      <c r="E45" s="45"/>
      <c r="F45" s="42">
        <v>10</v>
      </c>
      <c r="G45" s="42">
        <v>5</v>
      </c>
      <c r="H45" s="42">
        <v>5</v>
      </c>
    </row>
    <row r="46" spans="1:12" s="14" customFormat="1" ht="18.75" customHeight="1" x14ac:dyDescent="0.25">
      <c r="A46" s="61" t="s">
        <v>25</v>
      </c>
      <c r="B46" s="1" t="s">
        <v>73</v>
      </c>
      <c r="C46" s="1" t="s">
        <v>107</v>
      </c>
      <c r="D46" s="45"/>
      <c r="E46" s="45"/>
      <c r="F46" s="39">
        <f>F47+F52</f>
        <v>96.1</v>
      </c>
      <c r="G46" s="39">
        <f t="shared" ref="G46:H46" si="13">G47+G52</f>
        <v>23.5</v>
      </c>
      <c r="H46" s="39">
        <f t="shared" si="13"/>
        <v>23.5</v>
      </c>
    </row>
    <row r="47" spans="1:12" s="14" customFormat="1" ht="32.25" customHeight="1" x14ac:dyDescent="0.25">
      <c r="A47" s="62" t="s">
        <v>78</v>
      </c>
      <c r="B47" s="1" t="s">
        <v>73</v>
      </c>
      <c r="C47" s="1" t="s">
        <v>107</v>
      </c>
      <c r="D47" s="8" t="s">
        <v>79</v>
      </c>
      <c r="E47" s="45"/>
      <c r="F47" s="39">
        <f>F48</f>
        <v>3.5</v>
      </c>
      <c r="G47" s="39">
        <f t="shared" ref="G47:H47" si="14">G48</f>
        <v>3.5</v>
      </c>
      <c r="H47" s="39">
        <f t="shared" si="14"/>
        <v>3.5</v>
      </c>
    </row>
    <row r="48" spans="1:12" s="14" customFormat="1" ht="29.25" customHeight="1" x14ac:dyDescent="0.25">
      <c r="A48" s="63" t="s">
        <v>92</v>
      </c>
      <c r="B48" s="1" t="s">
        <v>73</v>
      </c>
      <c r="C48" s="1" t="s">
        <v>107</v>
      </c>
      <c r="D48" s="8" t="s">
        <v>79</v>
      </c>
      <c r="E48" s="45"/>
      <c r="F48" s="39">
        <f>F49</f>
        <v>3.5</v>
      </c>
      <c r="G48" s="39">
        <f t="shared" ref="G48:H48" si="15">G49</f>
        <v>3.5</v>
      </c>
      <c r="H48" s="39">
        <f t="shared" si="15"/>
        <v>3.5</v>
      </c>
    </row>
    <row r="49" spans="1:18" s="14" customFormat="1" ht="18.75" customHeight="1" x14ac:dyDescent="0.25">
      <c r="A49" s="62" t="s">
        <v>80</v>
      </c>
      <c r="B49" s="1" t="s">
        <v>73</v>
      </c>
      <c r="C49" s="1" t="s">
        <v>107</v>
      </c>
      <c r="D49" s="8" t="s">
        <v>81</v>
      </c>
      <c r="E49" s="45"/>
      <c r="F49" s="39">
        <f>F50</f>
        <v>3.5</v>
      </c>
      <c r="G49" s="39">
        <f t="shared" ref="G49:H49" si="16">G50</f>
        <v>3.5</v>
      </c>
      <c r="H49" s="39">
        <f t="shared" si="16"/>
        <v>3.5</v>
      </c>
    </row>
    <row r="50" spans="1:18" s="14" customFormat="1" ht="78.75" customHeight="1" x14ac:dyDescent="0.25">
      <c r="A50" s="64" t="s">
        <v>108</v>
      </c>
      <c r="B50" s="1" t="s">
        <v>73</v>
      </c>
      <c r="C50" s="1" t="s">
        <v>107</v>
      </c>
      <c r="D50" s="8" t="s">
        <v>109</v>
      </c>
      <c r="E50" s="45"/>
      <c r="F50" s="39">
        <f>F51</f>
        <v>3.5</v>
      </c>
      <c r="G50" s="39">
        <f t="shared" ref="G50:H50" si="17">G51</f>
        <v>3.5</v>
      </c>
      <c r="H50" s="39">
        <f t="shared" si="17"/>
        <v>3.5</v>
      </c>
    </row>
    <row r="51" spans="1:18" s="14" customFormat="1" ht="40.5" customHeight="1" x14ac:dyDescent="0.25">
      <c r="A51" s="65" t="s">
        <v>110</v>
      </c>
      <c r="B51" s="1" t="s">
        <v>73</v>
      </c>
      <c r="C51" s="1" t="s">
        <v>107</v>
      </c>
      <c r="D51" s="8" t="s">
        <v>109</v>
      </c>
      <c r="E51" s="45">
        <v>200</v>
      </c>
      <c r="F51" s="39">
        <v>3.5</v>
      </c>
      <c r="G51" s="39">
        <v>3.5</v>
      </c>
      <c r="H51" s="39">
        <v>3.5</v>
      </c>
    </row>
    <row r="52" spans="1:18" s="15" customFormat="1" ht="36" customHeight="1" x14ac:dyDescent="0.2">
      <c r="A52" s="66" t="s">
        <v>111</v>
      </c>
      <c r="B52" s="1" t="s">
        <v>73</v>
      </c>
      <c r="C52" s="1" t="s">
        <v>107</v>
      </c>
      <c r="D52" s="38" t="s">
        <v>112</v>
      </c>
      <c r="E52" s="38"/>
      <c r="F52" s="67">
        <f t="shared" ref="F52:H54" si="18">F53</f>
        <v>92.6</v>
      </c>
      <c r="G52" s="67">
        <f t="shared" si="18"/>
        <v>20</v>
      </c>
      <c r="H52" s="67">
        <f t="shared" si="18"/>
        <v>20</v>
      </c>
    </row>
    <row r="53" spans="1:18" s="15" customFormat="1" ht="16.5" customHeight="1" x14ac:dyDescent="0.2">
      <c r="A53" s="68" t="s">
        <v>80</v>
      </c>
      <c r="B53" s="40" t="s">
        <v>73</v>
      </c>
      <c r="C53" s="40" t="s">
        <v>107</v>
      </c>
      <c r="D53" s="45" t="s">
        <v>100</v>
      </c>
      <c r="E53" s="45"/>
      <c r="F53" s="69">
        <f>F54</f>
        <v>92.6</v>
      </c>
      <c r="G53" s="69">
        <f t="shared" si="18"/>
        <v>20</v>
      </c>
      <c r="H53" s="69">
        <f t="shared" si="18"/>
        <v>20</v>
      </c>
    </row>
    <row r="54" spans="1:18" s="15" customFormat="1" x14ac:dyDescent="0.2">
      <c r="A54" s="68" t="s">
        <v>80</v>
      </c>
      <c r="B54" s="40" t="s">
        <v>73</v>
      </c>
      <c r="C54" s="40" t="s">
        <v>107</v>
      </c>
      <c r="D54" s="45" t="s">
        <v>113</v>
      </c>
      <c r="E54" s="45"/>
      <c r="F54" s="69">
        <f>F55</f>
        <v>92.6</v>
      </c>
      <c r="G54" s="69">
        <f t="shared" si="18"/>
        <v>20</v>
      </c>
      <c r="H54" s="69">
        <f t="shared" si="18"/>
        <v>20</v>
      </c>
      <c r="I54" s="15">
        <v>22</v>
      </c>
    </row>
    <row r="55" spans="1:18" s="15" customFormat="1" ht="51.75" customHeight="1" x14ac:dyDescent="0.2">
      <c r="A55" s="44" t="s">
        <v>114</v>
      </c>
      <c r="B55" s="40" t="s">
        <v>73</v>
      </c>
      <c r="C55" s="40" t="s">
        <v>107</v>
      </c>
      <c r="D55" s="45" t="s">
        <v>115</v>
      </c>
      <c r="E55" s="45"/>
      <c r="F55" s="69">
        <f>F56</f>
        <v>92.6</v>
      </c>
      <c r="G55" s="69">
        <f t="shared" ref="G55:H55" si="19">G56</f>
        <v>20</v>
      </c>
      <c r="H55" s="69">
        <f t="shared" si="19"/>
        <v>20</v>
      </c>
    </row>
    <row r="56" spans="1:18" s="15" customFormat="1" ht="25.5" x14ac:dyDescent="0.2">
      <c r="A56" s="6" t="s">
        <v>84</v>
      </c>
      <c r="B56" s="40" t="s">
        <v>73</v>
      </c>
      <c r="C56" s="40" t="s">
        <v>107</v>
      </c>
      <c r="D56" s="45" t="s">
        <v>115</v>
      </c>
      <c r="E56" s="45">
        <v>200</v>
      </c>
      <c r="F56" s="45">
        <v>92.6</v>
      </c>
      <c r="G56" s="45">
        <v>20</v>
      </c>
      <c r="H56" s="69">
        <v>20</v>
      </c>
    </row>
    <row r="57" spans="1:18" ht="21.75" customHeight="1" x14ac:dyDescent="0.2">
      <c r="A57" s="70" t="s">
        <v>116</v>
      </c>
      <c r="B57" s="71" t="s">
        <v>117</v>
      </c>
      <c r="C57" s="71" t="s">
        <v>74</v>
      </c>
      <c r="D57" s="72"/>
      <c r="E57" s="72"/>
      <c r="F57" s="73">
        <f>F58</f>
        <v>0</v>
      </c>
      <c r="G57" s="73">
        <f t="shared" ref="G57:H57" si="20">G58</f>
        <v>0</v>
      </c>
      <c r="H57" s="73">
        <f t="shared" si="20"/>
        <v>0</v>
      </c>
      <c r="M57" s="80"/>
      <c r="N57" s="81"/>
      <c r="O57" s="81"/>
      <c r="P57" s="81"/>
      <c r="Q57" s="81"/>
      <c r="R57" s="81"/>
    </row>
    <row r="58" spans="1:18" s="17" customFormat="1" ht="24" customHeight="1" x14ac:dyDescent="0.2">
      <c r="A58" s="74" t="s">
        <v>29</v>
      </c>
      <c r="B58" s="1" t="s">
        <v>117</v>
      </c>
      <c r="C58" s="1" t="s">
        <v>75</v>
      </c>
      <c r="D58" s="38"/>
      <c r="E58" s="38"/>
      <c r="F58" s="39">
        <f>F59</f>
        <v>0</v>
      </c>
      <c r="G58" s="39">
        <f t="shared" ref="G58:H58" si="21">G59</f>
        <v>0</v>
      </c>
      <c r="H58" s="39">
        <f t="shared" si="21"/>
        <v>0</v>
      </c>
    </row>
    <row r="59" spans="1:18" ht="35.25" customHeight="1" x14ac:dyDescent="0.2">
      <c r="A59" s="66" t="s">
        <v>111</v>
      </c>
      <c r="B59" s="1" t="s">
        <v>117</v>
      </c>
      <c r="C59" s="1" t="s">
        <v>75</v>
      </c>
      <c r="D59" s="38" t="s">
        <v>112</v>
      </c>
      <c r="E59" s="38"/>
      <c r="F59" s="39">
        <f t="shared" ref="F59:H62" si="22">F60</f>
        <v>0</v>
      </c>
      <c r="G59" s="39">
        <f t="shared" si="22"/>
        <v>0</v>
      </c>
      <c r="H59" s="39">
        <f t="shared" si="22"/>
        <v>0</v>
      </c>
    </row>
    <row r="60" spans="1:18" ht="18" customHeight="1" x14ac:dyDescent="0.2">
      <c r="A60" s="68" t="s">
        <v>80</v>
      </c>
      <c r="B60" s="40" t="s">
        <v>117</v>
      </c>
      <c r="C60" s="40" t="s">
        <v>75</v>
      </c>
      <c r="D60" s="45" t="s">
        <v>100</v>
      </c>
      <c r="E60" s="45"/>
      <c r="F60" s="42">
        <f t="shared" si="22"/>
        <v>0</v>
      </c>
      <c r="G60" s="42">
        <f t="shared" si="22"/>
        <v>0</v>
      </c>
      <c r="H60" s="42">
        <f t="shared" si="22"/>
        <v>0</v>
      </c>
    </row>
    <row r="61" spans="1:18" x14ac:dyDescent="0.2">
      <c r="A61" s="68" t="s">
        <v>80</v>
      </c>
      <c r="B61" s="40" t="s">
        <v>117</v>
      </c>
      <c r="C61" s="40" t="s">
        <v>75</v>
      </c>
      <c r="D61" s="45" t="s">
        <v>113</v>
      </c>
      <c r="E61" s="45"/>
      <c r="F61" s="42">
        <f>F62</f>
        <v>0</v>
      </c>
      <c r="G61" s="42">
        <f t="shared" si="22"/>
        <v>0</v>
      </c>
      <c r="H61" s="42">
        <f t="shared" si="22"/>
        <v>0</v>
      </c>
    </row>
    <row r="62" spans="1:18" ht="25.5" x14ac:dyDescent="0.2">
      <c r="A62" s="44" t="s">
        <v>118</v>
      </c>
      <c r="B62" s="40" t="s">
        <v>117</v>
      </c>
      <c r="C62" s="40" t="s">
        <v>75</v>
      </c>
      <c r="D62" s="45" t="s">
        <v>119</v>
      </c>
      <c r="E62" s="45"/>
      <c r="F62" s="42">
        <f t="shared" si="22"/>
        <v>0</v>
      </c>
      <c r="G62" s="42">
        <f t="shared" si="22"/>
        <v>0</v>
      </c>
      <c r="H62" s="42">
        <v>0</v>
      </c>
    </row>
    <row r="63" spans="1:18" ht="62.25" customHeight="1" x14ac:dyDescent="0.2">
      <c r="A63" s="6" t="s">
        <v>90</v>
      </c>
      <c r="B63" s="40" t="s">
        <v>117</v>
      </c>
      <c r="C63" s="40" t="s">
        <v>75</v>
      </c>
      <c r="D63" s="45" t="s">
        <v>119</v>
      </c>
      <c r="E63" s="45">
        <v>100</v>
      </c>
      <c r="F63" s="42"/>
      <c r="G63" s="42"/>
      <c r="H63" s="42">
        <v>0</v>
      </c>
      <c r="M63" s="82"/>
    </row>
    <row r="64" spans="1:18" ht="31.5" customHeight="1" x14ac:dyDescent="0.2">
      <c r="A64" s="29" t="s">
        <v>120</v>
      </c>
      <c r="B64" s="71" t="s">
        <v>75</v>
      </c>
      <c r="C64" s="71" t="s">
        <v>74</v>
      </c>
      <c r="D64" s="72"/>
      <c r="E64" s="72"/>
      <c r="F64" s="73">
        <f>F65</f>
        <v>126</v>
      </c>
      <c r="G64" s="73">
        <f t="shared" ref="G64:H64" si="23">G65</f>
        <v>128</v>
      </c>
      <c r="H64" s="73">
        <f t="shared" si="23"/>
        <v>120</v>
      </c>
    </row>
    <row r="65" spans="1:12" ht="72" customHeight="1" x14ac:dyDescent="0.2">
      <c r="A65" s="48" t="s">
        <v>121</v>
      </c>
      <c r="B65" s="1" t="s">
        <v>75</v>
      </c>
      <c r="C65" s="1" t="s">
        <v>122</v>
      </c>
      <c r="D65" s="83"/>
      <c r="E65" s="83"/>
      <c r="F65" s="39">
        <f>F66</f>
        <v>126</v>
      </c>
      <c r="G65" s="39">
        <f t="shared" ref="G65:H65" si="24">G66</f>
        <v>128</v>
      </c>
      <c r="H65" s="39">
        <f t="shared" si="24"/>
        <v>120</v>
      </c>
    </row>
    <row r="66" spans="1:12" ht="22.5" customHeight="1" x14ac:dyDescent="0.2">
      <c r="A66" s="84" t="s">
        <v>123</v>
      </c>
      <c r="B66" s="40" t="s">
        <v>75</v>
      </c>
      <c r="C66" s="40" t="s">
        <v>122</v>
      </c>
      <c r="D66" s="45" t="s">
        <v>124</v>
      </c>
      <c r="E66" s="45"/>
      <c r="F66" s="42">
        <f>F67+F72+F77</f>
        <v>126</v>
      </c>
      <c r="G66" s="42">
        <f t="shared" ref="G66:H66" si="25">G67+G72+G77</f>
        <v>128</v>
      </c>
      <c r="H66" s="42">
        <f t="shared" si="25"/>
        <v>120</v>
      </c>
    </row>
    <row r="67" spans="1:12" ht="81.75" customHeight="1" x14ac:dyDescent="0.2">
      <c r="A67" s="85" t="s">
        <v>125</v>
      </c>
      <c r="B67" s="1" t="s">
        <v>75</v>
      </c>
      <c r="C67" s="1" t="s">
        <v>122</v>
      </c>
      <c r="D67" s="38" t="s">
        <v>126</v>
      </c>
      <c r="E67" s="38"/>
      <c r="F67" s="39">
        <v>19</v>
      </c>
      <c r="G67" s="39">
        <v>19</v>
      </c>
      <c r="H67" s="39">
        <v>19</v>
      </c>
    </row>
    <row r="68" spans="1:12" ht="46.5" customHeight="1" x14ac:dyDescent="0.2">
      <c r="A68" s="6" t="s">
        <v>127</v>
      </c>
      <c r="B68" s="40" t="s">
        <v>75</v>
      </c>
      <c r="C68" s="40" t="s">
        <v>122</v>
      </c>
      <c r="D68" s="45" t="s">
        <v>126</v>
      </c>
      <c r="E68" s="45"/>
      <c r="F68" s="42">
        <v>16</v>
      </c>
      <c r="G68" s="42">
        <v>16</v>
      </c>
      <c r="H68" s="42">
        <v>16</v>
      </c>
    </row>
    <row r="69" spans="1:12" ht="18.75" customHeight="1" x14ac:dyDescent="0.2">
      <c r="A69" s="6" t="s">
        <v>84</v>
      </c>
      <c r="B69" s="40" t="s">
        <v>75</v>
      </c>
      <c r="C69" s="40" t="s">
        <v>122</v>
      </c>
      <c r="D69" s="45" t="s">
        <v>126</v>
      </c>
      <c r="E69" s="45">
        <v>200</v>
      </c>
      <c r="F69" s="42">
        <v>28</v>
      </c>
      <c r="G69" s="42">
        <v>16</v>
      </c>
      <c r="H69" s="42">
        <v>16</v>
      </c>
    </row>
    <row r="70" spans="1:12" ht="36.75" customHeight="1" x14ac:dyDescent="0.2">
      <c r="A70" s="6" t="s">
        <v>128</v>
      </c>
      <c r="B70" s="40" t="s">
        <v>75</v>
      </c>
      <c r="C70" s="40" t="s">
        <v>122</v>
      </c>
      <c r="D70" s="45" t="s">
        <v>126</v>
      </c>
      <c r="E70" s="45"/>
      <c r="F70" s="42">
        <v>3</v>
      </c>
      <c r="G70" s="42">
        <v>3</v>
      </c>
      <c r="H70" s="42">
        <v>3</v>
      </c>
    </row>
    <row r="71" spans="1:12" ht="17.25" customHeight="1" x14ac:dyDescent="0.2">
      <c r="A71" s="6" t="s">
        <v>84</v>
      </c>
      <c r="B71" s="40" t="s">
        <v>75</v>
      </c>
      <c r="C71" s="40" t="s">
        <v>122</v>
      </c>
      <c r="D71" s="45" t="s">
        <v>126</v>
      </c>
      <c r="E71" s="45">
        <v>200</v>
      </c>
      <c r="F71" s="42">
        <v>3</v>
      </c>
      <c r="G71" s="42">
        <v>3</v>
      </c>
      <c r="H71" s="42">
        <v>3</v>
      </c>
    </row>
    <row r="72" spans="1:12" ht="62.25" customHeight="1" x14ac:dyDescent="0.2">
      <c r="A72" s="5" t="s">
        <v>129</v>
      </c>
      <c r="B72" s="34" t="s">
        <v>75</v>
      </c>
      <c r="C72" s="34" t="s">
        <v>122</v>
      </c>
      <c r="D72" s="38" t="s">
        <v>130</v>
      </c>
      <c r="E72" s="38"/>
      <c r="F72" s="39">
        <f>F73+F75</f>
        <v>106</v>
      </c>
      <c r="G72" s="39">
        <f>G73+G75</f>
        <v>108</v>
      </c>
      <c r="H72" s="39">
        <f t="shared" ref="H72:L72" si="26">H73+H75</f>
        <v>100</v>
      </c>
      <c r="I72" s="42">
        <f t="shared" si="26"/>
        <v>0</v>
      </c>
      <c r="J72" s="42">
        <f t="shared" si="26"/>
        <v>0</v>
      </c>
      <c r="K72" s="42">
        <f t="shared" si="26"/>
        <v>0</v>
      </c>
      <c r="L72" s="42">
        <f t="shared" si="26"/>
        <v>0</v>
      </c>
    </row>
    <row r="73" spans="1:12" ht="31.5" customHeight="1" x14ac:dyDescent="0.2">
      <c r="A73" s="4" t="s">
        <v>131</v>
      </c>
      <c r="B73" s="86" t="s">
        <v>75</v>
      </c>
      <c r="C73" s="86" t="s">
        <v>122</v>
      </c>
      <c r="D73" s="45" t="s">
        <v>132</v>
      </c>
      <c r="E73" s="45"/>
      <c r="F73" s="42">
        <f t="shared" ref="F73:H73" si="27">F74</f>
        <v>78</v>
      </c>
      <c r="G73" s="42">
        <f t="shared" si="27"/>
        <v>79</v>
      </c>
      <c r="H73" s="42">
        <f t="shared" si="27"/>
        <v>70</v>
      </c>
    </row>
    <row r="74" spans="1:12" ht="27" customHeight="1" x14ac:dyDescent="0.2">
      <c r="A74" s="6" t="s">
        <v>84</v>
      </c>
      <c r="B74" s="87" t="s">
        <v>75</v>
      </c>
      <c r="C74" s="87" t="s">
        <v>122</v>
      </c>
      <c r="D74" s="45" t="s">
        <v>132</v>
      </c>
      <c r="E74" s="45">
        <v>200</v>
      </c>
      <c r="F74" s="42">
        <v>78</v>
      </c>
      <c r="G74" s="42">
        <v>79</v>
      </c>
      <c r="H74" s="42">
        <v>70</v>
      </c>
    </row>
    <row r="75" spans="1:12" ht="24.75" customHeight="1" x14ac:dyDescent="0.2">
      <c r="A75" s="6" t="s">
        <v>133</v>
      </c>
      <c r="B75" s="87" t="s">
        <v>75</v>
      </c>
      <c r="C75" s="87" t="s">
        <v>122</v>
      </c>
      <c r="D75" s="55" t="s">
        <v>132</v>
      </c>
      <c r="E75" s="55"/>
      <c r="F75" s="88" t="str">
        <f>F76</f>
        <v>28</v>
      </c>
      <c r="G75" s="88" t="str">
        <f t="shared" ref="G75" si="28">G76</f>
        <v>29</v>
      </c>
      <c r="H75" s="88">
        <f t="shared" ref="H75" si="29">H76</f>
        <v>30</v>
      </c>
      <c r="I75" s="88">
        <f t="shared" ref="I75" si="30">I76</f>
        <v>0</v>
      </c>
      <c r="J75" s="88">
        <f t="shared" ref="J75" si="31">J76</f>
        <v>0</v>
      </c>
      <c r="K75" s="88">
        <f t="shared" ref="K75" si="32">K76</f>
        <v>0</v>
      </c>
      <c r="L75" s="88">
        <f t="shared" ref="L75" si="33">L76</f>
        <v>0</v>
      </c>
    </row>
    <row r="76" spans="1:12" ht="28.5" customHeight="1" x14ac:dyDescent="0.2">
      <c r="A76" s="6" t="s">
        <v>84</v>
      </c>
      <c r="B76" s="87" t="s">
        <v>75</v>
      </c>
      <c r="C76" s="87" t="s">
        <v>122</v>
      </c>
      <c r="D76" s="55" t="s">
        <v>132</v>
      </c>
      <c r="E76" s="55">
        <v>200</v>
      </c>
      <c r="F76" s="89" t="s">
        <v>134</v>
      </c>
      <c r="G76" s="89" t="s">
        <v>135</v>
      </c>
      <c r="H76" s="90">
        <v>30</v>
      </c>
    </row>
    <row r="77" spans="1:12" ht="54" customHeight="1" x14ac:dyDescent="0.2">
      <c r="A77" s="5" t="s">
        <v>136</v>
      </c>
      <c r="B77" s="91" t="s">
        <v>75</v>
      </c>
      <c r="C77" s="91" t="s">
        <v>122</v>
      </c>
      <c r="D77" s="83" t="s">
        <v>137</v>
      </c>
      <c r="E77" s="83"/>
      <c r="F77" s="92" t="s">
        <v>138</v>
      </c>
      <c r="G77" s="92" t="s">
        <v>138</v>
      </c>
      <c r="H77" s="39">
        <v>1</v>
      </c>
    </row>
    <row r="78" spans="1:12" ht="28.5" customHeight="1" x14ac:dyDescent="0.2">
      <c r="A78" s="6" t="s">
        <v>139</v>
      </c>
      <c r="B78" s="87" t="s">
        <v>75</v>
      </c>
      <c r="C78" s="87" t="s">
        <v>122</v>
      </c>
      <c r="D78" s="55" t="s">
        <v>137</v>
      </c>
      <c r="E78" s="55"/>
      <c r="F78" s="88" t="str">
        <f>F79</f>
        <v>1,0</v>
      </c>
      <c r="G78" s="88" t="str">
        <f t="shared" ref="G78:L78" si="34">G79</f>
        <v>1,0</v>
      </c>
      <c r="H78" s="88">
        <f t="shared" si="34"/>
        <v>1</v>
      </c>
      <c r="I78" s="88">
        <f t="shared" si="34"/>
        <v>0</v>
      </c>
      <c r="J78" s="88">
        <f t="shared" si="34"/>
        <v>0</v>
      </c>
      <c r="K78" s="88">
        <f t="shared" si="34"/>
        <v>0</v>
      </c>
      <c r="L78" s="88">
        <f t="shared" si="34"/>
        <v>0</v>
      </c>
    </row>
    <row r="79" spans="1:12" ht="28.5" customHeight="1" x14ac:dyDescent="0.2">
      <c r="A79" s="6" t="s">
        <v>84</v>
      </c>
      <c r="B79" s="87" t="s">
        <v>75</v>
      </c>
      <c r="C79" s="87" t="s">
        <v>122</v>
      </c>
      <c r="D79" s="55" t="s">
        <v>137</v>
      </c>
      <c r="E79" s="55">
        <v>200</v>
      </c>
      <c r="F79" s="89" t="s">
        <v>138</v>
      </c>
      <c r="G79" s="89" t="s">
        <v>138</v>
      </c>
      <c r="H79" s="42">
        <v>1</v>
      </c>
    </row>
    <row r="80" spans="1:12" s="18" customFormat="1" ht="15.75" x14ac:dyDescent="0.2">
      <c r="A80" s="3" t="s">
        <v>140</v>
      </c>
      <c r="B80" s="93" t="s">
        <v>85</v>
      </c>
      <c r="C80" s="93" t="s">
        <v>74</v>
      </c>
      <c r="D80" s="31"/>
      <c r="E80" s="31"/>
      <c r="F80" s="94">
        <f>F81+F91</f>
        <v>341.8</v>
      </c>
      <c r="G80" s="94">
        <f t="shared" ref="G80:H80" si="35">G81+G91</f>
        <v>1195.8</v>
      </c>
      <c r="H80" s="94">
        <f t="shared" si="35"/>
        <v>101.3</v>
      </c>
    </row>
    <row r="81" spans="1:12" s="15" customFormat="1" ht="27" customHeight="1" x14ac:dyDescent="0.2">
      <c r="A81" s="95" t="s">
        <v>141</v>
      </c>
      <c r="B81" s="96" t="s">
        <v>85</v>
      </c>
      <c r="C81" s="96" t="s">
        <v>142</v>
      </c>
      <c r="D81" s="91"/>
      <c r="E81" s="97"/>
      <c r="F81" s="36">
        <f>F82+F86</f>
        <v>337.5</v>
      </c>
      <c r="G81" s="36">
        <f t="shared" ref="G81:H81" si="36">G82+G86</f>
        <v>1195.8</v>
      </c>
      <c r="H81" s="36">
        <f t="shared" si="36"/>
        <v>101.3</v>
      </c>
    </row>
    <row r="82" spans="1:12" s="19" customFormat="1" ht="42.75" customHeight="1" x14ac:dyDescent="0.25">
      <c r="A82" s="98" t="s">
        <v>143</v>
      </c>
      <c r="B82" s="1" t="s">
        <v>85</v>
      </c>
      <c r="C82" s="1" t="s">
        <v>142</v>
      </c>
      <c r="D82" s="99" t="s">
        <v>144</v>
      </c>
      <c r="E82" s="100"/>
      <c r="F82" s="101">
        <f>F83</f>
        <v>337.5</v>
      </c>
      <c r="G82" s="101">
        <f t="shared" ref="G82:H83" si="37">G83</f>
        <v>1195.8</v>
      </c>
      <c r="H82" s="101">
        <f t="shared" si="37"/>
        <v>101.3</v>
      </c>
    </row>
    <row r="83" spans="1:12" s="14" customFormat="1" ht="27.75" customHeight="1" x14ac:dyDescent="0.25">
      <c r="A83" s="84" t="s">
        <v>123</v>
      </c>
      <c r="B83" s="40" t="s">
        <v>85</v>
      </c>
      <c r="C83" s="40" t="s">
        <v>142</v>
      </c>
      <c r="D83" s="102" t="s">
        <v>145</v>
      </c>
      <c r="E83" s="103"/>
      <c r="F83" s="104">
        <f>F84</f>
        <v>337.5</v>
      </c>
      <c r="G83" s="104">
        <f t="shared" si="37"/>
        <v>1195.8</v>
      </c>
      <c r="H83" s="104">
        <f t="shared" si="37"/>
        <v>101.3</v>
      </c>
    </row>
    <row r="84" spans="1:12" ht="28.5" customHeight="1" x14ac:dyDescent="0.2">
      <c r="A84" s="7" t="s">
        <v>146</v>
      </c>
      <c r="B84" s="40" t="s">
        <v>85</v>
      </c>
      <c r="C84" s="40" t="s">
        <v>142</v>
      </c>
      <c r="D84" s="102" t="s">
        <v>147</v>
      </c>
      <c r="E84" s="103"/>
      <c r="F84" s="104">
        <f>F85</f>
        <v>337.5</v>
      </c>
      <c r="G84" s="104">
        <f t="shared" ref="G84:L84" si="38">G85</f>
        <v>1195.8</v>
      </c>
      <c r="H84" s="104">
        <f t="shared" si="38"/>
        <v>101.3</v>
      </c>
      <c r="I84" s="104">
        <f t="shared" si="38"/>
        <v>0</v>
      </c>
      <c r="J84" s="104">
        <f t="shared" si="38"/>
        <v>0</v>
      </c>
      <c r="K84" s="104">
        <f t="shared" si="38"/>
        <v>0</v>
      </c>
      <c r="L84" s="104">
        <f t="shared" si="38"/>
        <v>0</v>
      </c>
    </row>
    <row r="85" spans="1:12" ht="28.5" customHeight="1" x14ac:dyDescent="0.2">
      <c r="A85" s="6" t="s">
        <v>84</v>
      </c>
      <c r="B85" s="40" t="s">
        <v>85</v>
      </c>
      <c r="C85" s="40" t="s">
        <v>142</v>
      </c>
      <c r="D85" s="102" t="s">
        <v>148</v>
      </c>
      <c r="E85" s="105">
        <v>200</v>
      </c>
      <c r="F85" s="104">
        <v>337.5</v>
      </c>
      <c r="G85" s="104">
        <v>1195.8</v>
      </c>
      <c r="H85" s="104">
        <v>101.3</v>
      </c>
    </row>
    <row r="86" spans="1:12" ht="100.5" customHeight="1" x14ac:dyDescent="0.2">
      <c r="A86" s="106" t="s">
        <v>149</v>
      </c>
      <c r="B86" s="40" t="s">
        <v>85</v>
      </c>
      <c r="C86" s="40" t="s">
        <v>142</v>
      </c>
      <c r="D86" s="99" t="s">
        <v>150</v>
      </c>
      <c r="E86" s="107"/>
      <c r="F86" s="101">
        <f>F87</f>
        <v>0</v>
      </c>
      <c r="G86" s="104">
        <v>0</v>
      </c>
      <c r="H86" s="104">
        <v>0</v>
      </c>
    </row>
    <row r="87" spans="1:12" ht="28.5" customHeight="1" x14ac:dyDescent="0.2">
      <c r="A87" s="84" t="s">
        <v>123</v>
      </c>
      <c r="B87" s="40" t="s">
        <v>85</v>
      </c>
      <c r="C87" s="40" t="s">
        <v>142</v>
      </c>
      <c r="D87" s="102" t="s">
        <v>151</v>
      </c>
      <c r="E87" s="107"/>
      <c r="F87" s="104">
        <f>F88</f>
        <v>0</v>
      </c>
      <c r="G87" s="104">
        <v>0</v>
      </c>
      <c r="H87" s="104">
        <v>0</v>
      </c>
    </row>
    <row r="88" spans="1:12" ht="146.25" customHeight="1" x14ac:dyDescent="0.2">
      <c r="A88" s="6" t="s">
        <v>152</v>
      </c>
      <c r="B88" s="40" t="s">
        <v>85</v>
      </c>
      <c r="C88" s="40" t="s">
        <v>142</v>
      </c>
      <c r="D88" s="102" t="s">
        <v>153</v>
      </c>
      <c r="E88" s="107"/>
      <c r="F88" s="104">
        <f>F89</f>
        <v>0</v>
      </c>
      <c r="G88" s="104">
        <v>0</v>
      </c>
      <c r="H88" s="104">
        <v>0</v>
      </c>
    </row>
    <row r="89" spans="1:12" ht="81" customHeight="1" x14ac:dyDescent="0.2">
      <c r="A89" s="6" t="s">
        <v>154</v>
      </c>
      <c r="B89" s="40" t="s">
        <v>85</v>
      </c>
      <c r="C89" s="40" t="s">
        <v>142</v>
      </c>
      <c r="D89" s="108" t="s">
        <v>155</v>
      </c>
      <c r="E89" s="107"/>
      <c r="F89" s="104">
        <f>F90</f>
        <v>0</v>
      </c>
      <c r="G89" s="104"/>
      <c r="H89" s="104"/>
    </row>
    <row r="90" spans="1:12" ht="28.5" customHeight="1" x14ac:dyDescent="0.2">
      <c r="A90" s="2" t="s">
        <v>84</v>
      </c>
      <c r="B90" s="40" t="s">
        <v>85</v>
      </c>
      <c r="C90" s="40" t="s">
        <v>142</v>
      </c>
      <c r="D90" s="108" t="s">
        <v>155</v>
      </c>
      <c r="E90" s="107">
        <v>200</v>
      </c>
      <c r="F90" s="104"/>
      <c r="G90" s="104"/>
      <c r="H90" s="104"/>
    </row>
    <row r="91" spans="1:12" ht="27" customHeight="1" x14ac:dyDescent="0.2">
      <c r="A91" s="48" t="s">
        <v>39</v>
      </c>
      <c r="B91" s="1" t="s">
        <v>85</v>
      </c>
      <c r="C91" s="1" t="s">
        <v>156</v>
      </c>
      <c r="D91" s="49"/>
      <c r="E91" s="49"/>
      <c r="F91" s="36">
        <f>F92</f>
        <v>4.3</v>
      </c>
      <c r="G91" s="36">
        <f t="shared" ref="G91:L95" si="39">G92</f>
        <v>0</v>
      </c>
      <c r="H91" s="36">
        <f t="shared" si="39"/>
        <v>0</v>
      </c>
      <c r="I91" s="36">
        <f t="shared" si="39"/>
        <v>0</v>
      </c>
      <c r="J91" s="36">
        <f t="shared" si="39"/>
        <v>0</v>
      </c>
      <c r="K91" s="36">
        <f t="shared" si="39"/>
        <v>0</v>
      </c>
      <c r="L91" s="36">
        <f t="shared" si="39"/>
        <v>0</v>
      </c>
    </row>
    <row r="92" spans="1:12" ht="63" customHeight="1" x14ac:dyDescent="0.2">
      <c r="A92" s="109" t="s">
        <v>157</v>
      </c>
      <c r="B92" s="1" t="s">
        <v>85</v>
      </c>
      <c r="C92" s="1" t="s">
        <v>156</v>
      </c>
      <c r="D92" s="50" t="s">
        <v>158</v>
      </c>
      <c r="E92" s="50"/>
      <c r="F92" s="39">
        <f>F93</f>
        <v>4.3</v>
      </c>
      <c r="G92" s="39">
        <f t="shared" si="39"/>
        <v>0</v>
      </c>
      <c r="H92" s="39">
        <f t="shared" si="39"/>
        <v>0</v>
      </c>
    </row>
    <row r="93" spans="1:12" ht="15" x14ac:dyDescent="0.2">
      <c r="A93" s="84" t="s">
        <v>123</v>
      </c>
      <c r="B93" s="40" t="s">
        <v>85</v>
      </c>
      <c r="C93" s="40" t="s">
        <v>156</v>
      </c>
      <c r="D93" s="41" t="s">
        <v>159</v>
      </c>
      <c r="E93" s="41"/>
      <c r="F93" s="42">
        <f>F94</f>
        <v>4.3</v>
      </c>
      <c r="G93" s="42">
        <f t="shared" si="39"/>
        <v>0</v>
      </c>
      <c r="H93" s="42">
        <f t="shared" si="39"/>
        <v>0</v>
      </c>
    </row>
    <row r="94" spans="1:12" ht="67.5" customHeight="1" x14ac:dyDescent="0.2">
      <c r="A94" s="110" t="s">
        <v>160</v>
      </c>
      <c r="B94" s="40" t="s">
        <v>85</v>
      </c>
      <c r="C94" s="40" t="s">
        <v>156</v>
      </c>
      <c r="D94" s="41" t="s">
        <v>161</v>
      </c>
      <c r="E94" s="41"/>
      <c r="F94" s="42">
        <f>F95</f>
        <v>4.3</v>
      </c>
      <c r="G94" s="42">
        <f t="shared" si="39"/>
        <v>0</v>
      </c>
      <c r="H94" s="42">
        <f t="shared" si="39"/>
        <v>0</v>
      </c>
    </row>
    <row r="95" spans="1:12" ht="39.75" customHeight="1" x14ac:dyDescent="0.2">
      <c r="A95" s="111" t="s">
        <v>162</v>
      </c>
      <c r="B95" s="40" t="s">
        <v>85</v>
      </c>
      <c r="C95" s="40" t="s">
        <v>156</v>
      </c>
      <c r="D95" s="41" t="s">
        <v>163</v>
      </c>
      <c r="E95" s="41"/>
      <c r="F95" s="42">
        <f>F96</f>
        <v>4.3</v>
      </c>
      <c r="G95" s="42">
        <f t="shared" si="39"/>
        <v>0</v>
      </c>
      <c r="H95" s="42">
        <f t="shared" si="39"/>
        <v>0</v>
      </c>
    </row>
    <row r="96" spans="1:12" ht="25.5" x14ac:dyDescent="0.2">
      <c r="A96" s="6" t="s">
        <v>84</v>
      </c>
      <c r="B96" s="40" t="s">
        <v>85</v>
      </c>
      <c r="C96" s="40" t="s">
        <v>156</v>
      </c>
      <c r="D96" s="41" t="s">
        <v>163</v>
      </c>
      <c r="E96" s="105">
        <v>200</v>
      </c>
      <c r="F96" s="42">
        <v>4.3</v>
      </c>
      <c r="G96" s="42"/>
      <c r="H96" s="42"/>
    </row>
    <row r="97" spans="1:13" s="20" customFormat="1" ht="15.75" x14ac:dyDescent="0.25">
      <c r="A97" s="112" t="s">
        <v>164</v>
      </c>
      <c r="B97" s="30" t="s">
        <v>165</v>
      </c>
      <c r="C97" s="30" t="s">
        <v>74</v>
      </c>
      <c r="D97" s="31"/>
      <c r="E97" s="31"/>
      <c r="F97" s="94">
        <f>F98+F119+F130</f>
        <v>2052.1</v>
      </c>
      <c r="G97" s="94">
        <f>G98+G113+G130</f>
        <v>1808.9</v>
      </c>
      <c r="H97" s="94">
        <f>H98+H113+H130</f>
        <v>1081.8</v>
      </c>
    </row>
    <row r="98" spans="1:13" s="17" customFormat="1" ht="14.25" x14ac:dyDescent="0.2">
      <c r="A98" s="113" t="s">
        <v>43</v>
      </c>
      <c r="B98" s="1" t="s">
        <v>165</v>
      </c>
      <c r="C98" s="1" t="s">
        <v>73</v>
      </c>
      <c r="D98" s="49"/>
      <c r="E98" s="49"/>
      <c r="F98" s="36">
        <f>F99</f>
        <v>992.7</v>
      </c>
      <c r="G98" s="36">
        <f t="shared" ref="G98:H99" si="40">G99</f>
        <v>501.7</v>
      </c>
      <c r="H98" s="36">
        <f t="shared" si="40"/>
        <v>501.7</v>
      </c>
    </row>
    <row r="99" spans="1:13" s="18" customFormat="1" ht="25.5" x14ac:dyDescent="0.2">
      <c r="A99" s="37" t="s">
        <v>166</v>
      </c>
      <c r="B99" s="1" t="s">
        <v>165</v>
      </c>
      <c r="C99" s="1" t="s">
        <v>73</v>
      </c>
      <c r="D99" s="50" t="s">
        <v>112</v>
      </c>
      <c r="E99" s="50"/>
      <c r="F99" s="39">
        <f>F100</f>
        <v>992.7</v>
      </c>
      <c r="G99" s="39">
        <f t="shared" si="40"/>
        <v>501.7</v>
      </c>
      <c r="H99" s="39">
        <f t="shared" si="40"/>
        <v>501.7</v>
      </c>
    </row>
    <row r="100" spans="1:13" s="15" customFormat="1" ht="17.25" customHeight="1" x14ac:dyDescent="0.2">
      <c r="A100" s="5" t="s">
        <v>80</v>
      </c>
      <c r="B100" s="40" t="s">
        <v>165</v>
      </c>
      <c r="C100" s="86" t="s">
        <v>73</v>
      </c>
      <c r="D100" s="55" t="s">
        <v>113</v>
      </c>
      <c r="E100" s="41"/>
      <c r="F100" s="42">
        <f>F101+F103+F111</f>
        <v>992.7</v>
      </c>
      <c r="G100" s="42">
        <f t="shared" ref="G100:H100" si="41">G101+G103+G111</f>
        <v>501.7</v>
      </c>
      <c r="H100" s="42">
        <f t="shared" si="41"/>
        <v>501.7</v>
      </c>
    </row>
    <row r="101" spans="1:13" s="15" customFormat="1" ht="25.5" customHeight="1" x14ac:dyDescent="0.2">
      <c r="A101" s="5" t="s">
        <v>167</v>
      </c>
      <c r="B101" s="40" t="s">
        <v>165</v>
      </c>
      <c r="C101" s="86" t="s">
        <v>73</v>
      </c>
      <c r="D101" s="55">
        <v>6890100030</v>
      </c>
      <c r="E101" s="41"/>
      <c r="F101" s="42">
        <f>F102</f>
        <v>11.5</v>
      </c>
      <c r="G101" s="42">
        <f t="shared" ref="G101:H101" si="42">G102</f>
        <v>11</v>
      </c>
      <c r="H101" s="42">
        <f t="shared" si="42"/>
        <v>10.5</v>
      </c>
    </row>
    <row r="102" spans="1:13" s="15" customFormat="1" ht="17.25" customHeight="1" x14ac:dyDescent="0.2">
      <c r="A102" s="6" t="s">
        <v>84</v>
      </c>
      <c r="B102" s="40" t="s">
        <v>165</v>
      </c>
      <c r="C102" s="86" t="s">
        <v>73</v>
      </c>
      <c r="D102" s="55">
        <v>6890100030</v>
      </c>
      <c r="E102" s="41" t="s">
        <v>168</v>
      </c>
      <c r="F102" s="42">
        <v>11.5</v>
      </c>
      <c r="G102" s="42">
        <v>11</v>
      </c>
      <c r="H102" s="42">
        <v>10.5</v>
      </c>
    </row>
    <row r="103" spans="1:13" ht="51" customHeight="1" x14ac:dyDescent="0.2">
      <c r="A103" s="68" t="s">
        <v>169</v>
      </c>
      <c r="B103" s="108" t="s">
        <v>165</v>
      </c>
      <c r="C103" s="40" t="s">
        <v>73</v>
      </c>
      <c r="D103" s="41" t="s">
        <v>170</v>
      </c>
      <c r="E103" s="114"/>
      <c r="F103" s="115">
        <f>F104</f>
        <v>897.1</v>
      </c>
      <c r="G103" s="115">
        <f>G104</f>
        <v>462.7</v>
      </c>
      <c r="H103" s="115">
        <f>H104</f>
        <v>463.2</v>
      </c>
      <c r="M103" s="126"/>
    </row>
    <row r="104" spans="1:13" ht="25.5" customHeight="1" x14ac:dyDescent="0.2">
      <c r="A104" s="6" t="s">
        <v>84</v>
      </c>
      <c r="B104" s="40" t="s">
        <v>165</v>
      </c>
      <c r="C104" s="40" t="s">
        <v>73</v>
      </c>
      <c r="D104" s="41" t="s">
        <v>170</v>
      </c>
      <c r="E104" s="105">
        <v>200</v>
      </c>
      <c r="F104" s="115">
        <v>897.1</v>
      </c>
      <c r="G104" s="115">
        <v>462.7</v>
      </c>
      <c r="H104" s="115">
        <v>463.2</v>
      </c>
      <c r="M104" s="126"/>
    </row>
    <row r="105" spans="1:13" ht="40.5" hidden="1" customHeight="1" x14ac:dyDescent="0.2">
      <c r="A105" s="68" t="s">
        <v>171</v>
      </c>
      <c r="B105" s="108" t="s">
        <v>165</v>
      </c>
      <c r="C105" s="40" t="s">
        <v>73</v>
      </c>
      <c r="D105" s="41" t="s">
        <v>172</v>
      </c>
      <c r="E105" s="114"/>
      <c r="F105" s="116"/>
      <c r="G105" s="116"/>
      <c r="H105" s="117">
        <f>H106</f>
        <v>0</v>
      </c>
      <c r="M105" s="126"/>
    </row>
    <row r="106" spans="1:13" ht="25.5" hidden="1" customHeight="1" x14ac:dyDescent="0.2">
      <c r="A106" s="6" t="s">
        <v>84</v>
      </c>
      <c r="B106" s="40" t="s">
        <v>165</v>
      </c>
      <c r="C106" s="40" t="s">
        <v>73</v>
      </c>
      <c r="D106" s="41" t="s">
        <v>172</v>
      </c>
      <c r="E106" s="105">
        <v>200</v>
      </c>
      <c r="F106" s="118"/>
      <c r="G106" s="118"/>
      <c r="H106" s="119">
        <v>0</v>
      </c>
      <c r="M106" s="126"/>
    </row>
    <row r="107" spans="1:13" ht="25.5" hidden="1" customHeight="1" x14ac:dyDescent="0.2">
      <c r="A107" s="120"/>
      <c r="B107" s="40"/>
      <c r="C107" s="40"/>
      <c r="D107" s="41"/>
      <c r="E107" s="114"/>
      <c r="F107" s="116"/>
      <c r="G107" s="116"/>
      <c r="H107" s="117"/>
    </row>
    <row r="108" spans="1:13" ht="25.5" hidden="1" customHeight="1" x14ac:dyDescent="0.2">
      <c r="A108" s="120"/>
      <c r="B108" s="40"/>
      <c r="C108" s="40"/>
      <c r="D108" s="41"/>
      <c r="E108" s="114"/>
      <c r="F108" s="116"/>
      <c r="G108" s="116"/>
      <c r="H108" s="117"/>
    </row>
    <row r="109" spans="1:13" ht="25.5" hidden="1" customHeight="1" x14ac:dyDescent="0.2">
      <c r="A109" s="120"/>
      <c r="B109" s="40"/>
      <c r="C109" s="40"/>
      <c r="D109" s="41"/>
      <c r="E109" s="114"/>
      <c r="F109" s="116"/>
      <c r="G109" s="116"/>
      <c r="H109" s="117"/>
    </row>
    <row r="110" spans="1:13" ht="25.5" hidden="1" customHeight="1" x14ac:dyDescent="0.2">
      <c r="A110" s="120"/>
      <c r="B110" s="40"/>
      <c r="C110" s="40"/>
      <c r="D110" s="41"/>
      <c r="E110" s="114"/>
      <c r="F110" s="116"/>
      <c r="G110" s="116"/>
      <c r="H110" s="117"/>
    </row>
    <row r="111" spans="1:13" ht="25.5" customHeight="1" x14ac:dyDescent="0.2">
      <c r="A111" s="121" t="s">
        <v>173</v>
      </c>
      <c r="B111" s="40" t="s">
        <v>165</v>
      </c>
      <c r="C111" s="40" t="s">
        <v>73</v>
      </c>
      <c r="D111" s="41" t="s">
        <v>174</v>
      </c>
      <c r="E111" s="114"/>
      <c r="F111" s="122" t="str">
        <f>F112</f>
        <v>84,1</v>
      </c>
      <c r="G111" s="122" t="str">
        <f t="shared" ref="G111:H111" si="43">G112</f>
        <v>28</v>
      </c>
      <c r="H111" s="122">
        <f t="shared" si="43"/>
        <v>28</v>
      </c>
    </row>
    <row r="112" spans="1:13" ht="25.5" customHeight="1" x14ac:dyDescent="0.2">
      <c r="A112" s="6" t="s">
        <v>84</v>
      </c>
      <c r="B112" s="40" t="s">
        <v>165</v>
      </c>
      <c r="C112" s="40" t="s">
        <v>73</v>
      </c>
      <c r="D112" s="41" t="s">
        <v>174</v>
      </c>
      <c r="E112" s="114" t="s">
        <v>168</v>
      </c>
      <c r="F112" s="116" t="s">
        <v>175</v>
      </c>
      <c r="G112" s="116" t="s">
        <v>134</v>
      </c>
      <c r="H112" s="115">
        <v>28</v>
      </c>
    </row>
    <row r="113" spans="1:12" s="17" customFormat="1" ht="21" customHeight="1" x14ac:dyDescent="0.2">
      <c r="A113" s="113" t="s">
        <v>45</v>
      </c>
      <c r="B113" s="91" t="s">
        <v>165</v>
      </c>
      <c r="C113" s="91" t="s">
        <v>117</v>
      </c>
      <c r="D113" s="49"/>
      <c r="E113" s="49"/>
      <c r="F113" s="36">
        <f>F114+F119</f>
        <v>27.6</v>
      </c>
      <c r="G113" s="36">
        <f t="shared" ref="G113:H113" si="44">G114+G119</f>
        <v>748.3</v>
      </c>
      <c r="H113" s="36">
        <f t="shared" si="44"/>
        <v>21.2</v>
      </c>
    </row>
    <row r="114" spans="1:12" s="13" customFormat="1" ht="27" customHeight="1" x14ac:dyDescent="0.2">
      <c r="A114" s="109" t="s">
        <v>176</v>
      </c>
      <c r="B114" s="1" t="s">
        <v>165</v>
      </c>
      <c r="C114" s="1" t="s">
        <v>117</v>
      </c>
      <c r="D114" s="50" t="s">
        <v>177</v>
      </c>
      <c r="E114" s="50"/>
      <c r="F114" s="39">
        <f t="shared" ref="F114:G117" si="45">F115</f>
        <v>0</v>
      </c>
      <c r="G114" s="39">
        <f t="shared" si="45"/>
        <v>0</v>
      </c>
      <c r="H114" s="39">
        <f>H115</f>
        <v>0</v>
      </c>
      <c r="K114" s="13">
        <v>64</v>
      </c>
    </row>
    <row r="115" spans="1:12" s="21" customFormat="1" ht="26.25" customHeight="1" x14ac:dyDescent="0.2">
      <c r="A115" s="84" t="s">
        <v>123</v>
      </c>
      <c r="B115" s="40" t="s">
        <v>165</v>
      </c>
      <c r="C115" s="40" t="s">
        <v>117</v>
      </c>
      <c r="D115" s="41" t="s">
        <v>178</v>
      </c>
      <c r="E115" s="41"/>
      <c r="F115" s="42">
        <f t="shared" si="45"/>
        <v>0</v>
      </c>
      <c r="G115" s="42">
        <f t="shared" si="45"/>
        <v>0</v>
      </c>
      <c r="H115" s="42">
        <f>H116</f>
        <v>0</v>
      </c>
    </row>
    <row r="116" spans="1:12" s="21" customFormat="1" ht="37.5" customHeight="1" x14ac:dyDescent="0.2">
      <c r="A116" s="110" t="s">
        <v>179</v>
      </c>
      <c r="B116" s="40" t="s">
        <v>165</v>
      </c>
      <c r="C116" s="40" t="s">
        <v>117</v>
      </c>
      <c r="D116" s="41" t="s">
        <v>180</v>
      </c>
      <c r="E116" s="41"/>
      <c r="F116" s="42">
        <f t="shared" si="45"/>
        <v>0</v>
      </c>
      <c r="G116" s="42">
        <f t="shared" si="45"/>
        <v>0</v>
      </c>
      <c r="H116" s="42">
        <f>H117</f>
        <v>0</v>
      </c>
    </row>
    <row r="117" spans="1:12" ht="24.75" customHeight="1" x14ac:dyDescent="0.2">
      <c r="A117" s="111" t="s">
        <v>181</v>
      </c>
      <c r="B117" s="40" t="s">
        <v>165</v>
      </c>
      <c r="C117" s="40" t="s">
        <v>117</v>
      </c>
      <c r="D117" s="41" t="s">
        <v>182</v>
      </c>
      <c r="E117" s="41"/>
      <c r="F117" s="42">
        <f t="shared" si="45"/>
        <v>0</v>
      </c>
      <c r="G117" s="42">
        <f t="shared" si="45"/>
        <v>0</v>
      </c>
      <c r="H117" s="42">
        <f>H118</f>
        <v>0</v>
      </c>
      <c r="K117" s="22">
        <v>48</v>
      </c>
    </row>
    <row r="118" spans="1:12" ht="26.25" customHeight="1" x14ac:dyDescent="0.2">
      <c r="A118" s="6" t="s">
        <v>84</v>
      </c>
      <c r="B118" s="40" t="s">
        <v>165</v>
      </c>
      <c r="C118" s="40" t="s">
        <v>117</v>
      </c>
      <c r="D118" s="41" t="s">
        <v>182</v>
      </c>
      <c r="E118" s="105">
        <v>200</v>
      </c>
      <c r="F118" s="42"/>
      <c r="G118" s="42">
        <v>0</v>
      </c>
      <c r="H118" s="42">
        <v>0</v>
      </c>
    </row>
    <row r="119" spans="1:12" ht="54.75" customHeight="1" x14ac:dyDescent="0.2">
      <c r="A119" s="109" t="s">
        <v>183</v>
      </c>
      <c r="B119" s="1" t="s">
        <v>165</v>
      </c>
      <c r="C119" s="1" t="s">
        <v>117</v>
      </c>
      <c r="D119" s="50" t="s">
        <v>184</v>
      </c>
      <c r="E119" s="50"/>
      <c r="F119" s="39">
        <f>F120</f>
        <v>27.6</v>
      </c>
      <c r="G119" s="39">
        <f t="shared" ref="G119:H119" si="46">G120</f>
        <v>748.3</v>
      </c>
      <c r="H119" s="39">
        <f t="shared" si="46"/>
        <v>21.2</v>
      </c>
    </row>
    <row r="120" spans="1:12" s="16" customFormat="1" ht="15" x14ac:dyDescent="0.2">
      <c r="A120" s="84" t="s">
        <v>123</v>
      </c>
      <c r="B120" s="40" t="s">
        <v>165</v>
      </c>
      <c r="C120" s="40" t="s">
        <v>117</v>
      </c>
      <c r="D120" s="41" t="s">
        <v>185</v>
      </c>
      <c r="E120" s="41"/>
      <c r="F120" s="42">
        <f>F121</f>
        <v>27.6</v>
      </c>
      <c r="G120" s="42">
        <f t="shared" ref="G120:H120" si="47">G121</f>
        <v>748.3</v>
      </c>
      <c r="H120" s="42">
        <f t="shared" si="47"/>
        <v>21.2</v>
      </c>
    </row>
    <row r="121" spans="1:12" s="16" customFormat="1" ht="51" x14ac:dyDescent="0.2">
      <c r="A121" s="44" t="s">
        <v>186</v>
      </c>
      <c r="B121" s="40" t="s">
        <v>165</v>
      </c>
      <c r="C121" s="40" t="s">
        <v>117</v>
      </c>
      <c r="D121" s="41" t="s">
        <v>187</v>
      </c>
      <c r="E121" s="41"/>
      <c r="F121" s="42">
        <f>F122</f>
        <v>27.6</v>
      </c>
      <c r="G121" s="42">
        <f t="shared" ref="G121:H121" si="48">G122</f>
        <v>748.3</v>
      </c>
      <c r="H121" s="42">
        <f t="shared" si="48"/>
        <v>21.2</v>
      </c>
    </row>
    <row r="122" spans="1:12" s="21" customFormat="1" ht="51.75" customHeight="1" x14ac:dyDescent="0.2">
      <c r="A122" s="123" t="s">
        <v>188</v>
      </c>
      <c r="B122" s="40" t="s">
        <v>165</v>
      </c>
      <c r="C122" s="40" t="s">
        <v>117</v>
      </c>
      <c r="D122" s="41" t="s">
        <v>189</v>
      </c>
      <c r="E122" s="41"/>
      <c r="F122" s="42">
        <f>F123</f>
        <v>27.6</v>
      </c>
      <c r="G122" s="42">
        <f t="shared" ref="G122:L122" si="49">G123</f>
        <v>748.3</v>
      </c>
      <c r="H122" s="42">
        <f t="shared" si="49"/>
        <v>21.2</v>
      </c>
      <c r="I122" s="42">
        <f t="shared" si="49"/>
        <v>0</v>
      </c>
      <c r="J122" s="42">
        <f t="shared" si="49"/>
        <v>0</v>
      </c>
      <c r="K122" s="42">
        <f t="shared" si="49"/>
        <v>0</v>
      </c>
      <c r="L122" s="42">
        <f t="shared" si="49"/>
        <v>0</v>
      </c>
    </row>
    <row r="123" spans="1:12" s="21" customFormat="1" ht="30.75" customHeight="1" x14ac:dyDescent="0.2">
      <c r="A123" s="6" t="s">
        <v>84</v>
      </c>
      <c r="B123" s="40" t="s">
        <v>165</v>
      </c>
      <c r="C123" s="40" t="s">
        <v>117</v>
      </c>
      <c r="D123" s="41" t="s">
        <v>189</v>
      </c>
      <c r="E123" s="41" t="s">
        <v>168</v>
      </c>
      <c r="F123" s="42">
        <v>27.6</v>
      </c>
      <c r="G123" s="42">
        <v>748.3</v>
      </c>
      <c r="H123" s="42">
        <v>21.2</v>
      </c>
    </row>
    <row r="124" spans="1:12" s="21" customFormat="1" ht="38.25" hidden="1" x14ac:dyDescent="0.2">
      <c r="A124" s="123" t="s">
        <v>190</v>
      </c>
      <c r="B124" s="40" t="s">
        <v>165</v>
      </c>
      <c r="C124" s="40" t="s">
        <v>117</v>
      </c>
      <c r="D124" s="41" t="s">
        <v>191</v>
      </c>
      <c r="E124" s="41"/>
      <c r="F124" s="42">
        <f>F125</f>
        <v>0</v>
      </c>
      <c r="G124" s="42">
        <f>G125</f>
        <v>0</v>
      </c>
      <c r="H124" s="42">
        <f>H125</f>
        <v>0</v>
      </c>
    </row>
    <row r="125" spans="1:12" s="21" customFormat="1" ht="25.5" hidden="1" x14ac:dyDescent="0.2">
      <c r="A125" s="6" t="s">
        <v>84</v>
      </c>
      <c r="B125" s="40" t="s">
        <v>165</v>
      </c>
      <c r="C125" s="40" t="s">
        <v>117</v>
      </c>
      <c r="D125" s="41" t="s">
        <v>191</v>
      </c>
      <c r="E125" s="105">
        <v>200</v>
      </c>
      <c r="F125" s="124">
        <v>0</v>
      </c>
      <c r="G125" s="124">
        <v>0</v>
      </c>
      <c r="H125" s="124">
        <v>0</v>
      </c>
    </row>
    <row r="126" spans="1:12" s="21" customFormat="1" ht="42.6" hidden="1" customHeight="1" x14ac:dyDescent="0.2">
      <c r="A126" s="125" t="s">
        <v>192</v>
      </c>
      <c r="B126" s="40" t="s">
        <v>165</v>
      </c>
      <c r="C126" s="40" t="s">
        <v>117</v>
      </c>
      <c r="D126" s="41" t="s">
        <v>193</v>
      </c>
      <c r="E126" s="41"/>
      <c r="F126" s="42">
        <f>F127</f>
        <v>0</v>
      </c>
      <c r="G126" s="42">
        <f>G127</f>
        <v>0</v>
      </c>
      <c r="H126" s="42">
        <f>H127</f>
        <v>0</v>
      </c>
    </row>
    <row r="127" spans="1:12" s="21" customFormat="1" ht="28.5" hidden="1" customHeight="1" x14ac:dyDescent="0.2">
      <c r="A127" s="6" t="s">
        <v>194</v>
      </c>
      <c r="B127" s="40" t="s">
        <v>165</v>
      </c>
      <c r="C127" s="40" t="s">
        <v>117</v>
      </c>
      <c r="D127" s="41" t="s">
        <v>193</v>
      </c>
      <c r="E127" s="41" t="s">
        <v>195</v>
      </c>
      <c r="F127" s="42"/>
      <c r="G127" s="42"/>
      <c r="H127" s="42"/>
    </row>
    <row r="128" spans="1:12" s="21" customFormat="1" ht="37.5" hidden="1" customHeight="1" x14ac:dyDescent="0.2">
      <c r="A128" s="123" t="s">
        <v>190</v>
      </c>
      <c r="B128" s="40" t="s">
        <v>165</v>
      </c>
      <c r="C128" s="40" t="s">
        <v>117</v>
      </c>
      <c r="D128" s="41" t="s">
        <v>196</v>
      </c>
      <c r="E128" s="41"/>
      <c r="F128" s="42">
        <f>F129</f>
        <v>0</v>
      </c>
      <c r="G128" s="42">
        <f>G129</f>
        <v>0</v>
      </c>
      <c r="H128" s="42">
        <f>H129</f>
        <v>0</v>
      </c>
    </row>
    <row r="129" spans="1:8" s="21" customFormat="1" ht="28.5" hidden="1" customHeight="1" x14ac:dyDescent="0.2">
      <c r="A129" s="6" t="s">
        <v>84</v>
      </c>
      <c r="B129" s="40" t="s">
        <v>165</v>
      </c>
      <c r="C129" s="40" t="s">
        <v>117</v>
      </c>
      <c r="D129" s="41" t="s">
        <v>196</v>
      </c>
      <c r="E129" s="105">
        <v>200</v>
      </c>
      <c r="F129" s="127"/>
      <c r="G129" s="127"/>
      <c r="H129" s="124"/>
    </row>
    <row r="130" spans="1:8" ht="15.75" x14ac:dyDescent="0.2">
      <c r="A130" s="128" t="s">
        <v>47</v>
      </c>
      <c r="B130" s="1" t="s">
        <v>165</v>
      </c>
      <c r="C130" s="1" t="s">
        <v>75</v>
      </c>
      <c r="D130" s="49"/>
      <c r="E130" s="49"/>
      <c r="F130" s="36">
        <f>F143+F148+F153</f>
        <v>1031.8</v>
      </c>
      <c r="G130" s="36">
        <f t="shared" ref="G130:H130" si="50">G143+G148+G153</f>
        <v>558.9</v>
      </c>
      <c r="H130" s="36">
        <f t="shared" si="50"/>
        <v>558.9</v>
      </c>
    </row>
    <row r="131" spans="1:8" ht="39" hidden="1" customHeight="1" x14ac:dyDescent="0.2">
      <c r="A131" s="109" t="s">
        <v>197</v>
      </c>
      <c r="B131" s="91" t="s">
        <v>165</v>
      </c>
      <c r="C131" s="91" t="s">
        <v>75</v>
      </c>
      <c r="D131" s="99" t="s">
        <v>198</v>
      </c>
      <c r="E131" s="100"/>
      <c r="F131" s="39">
        <f t="shared" ref="F131:H134" si="51">F132</f>
        <v>0</v>
      </c>
      <c r="G131" s="39">
        <f t="shared" si="51"/>
        <v>0</v>
      </c>
      <c r="H131" s="39">
        <f t="shared" si="51"/>
        <v>0</v>
      </c>
    </row>
    <row r="132" spans="1:8" ht="34.5" hidden="1" customHeight="1" x14ac:dyDescent="0.2">
      <c r="A132" s="111" t="s">
        <v>199</v>
      </c>
      <c r="B132" s="87" t="s">
        <v>165</v>
      </c>
      <c r="C132" s="87" t="s">
        <v>75</v>
      </c>
      <c r="D132" s="102" t="s">
        <v>200</v>
      </c>
      <c r="E132" s="103"/>
      <c r="F132" s="39">
        <f t="shared" si="51"/>
        <v>0</v>
      </c>
      <c r="G132" s="39">
        <f t="shared" si="51"/>
        <v>0</v>
      </c>
      <c r="H132" s="39">
        <f t="shared" si="51"/>
        <v>0</v>
      </c>
    </row>
    <row r="133" spans="1:8" ht="54" hidden="1" customHeight="1" x14ac:dyDescent="0.2">
      <c r="A133" s="44" t="s">
        <v>201</v>
      </c>
      <c r="B133" s="87" t="s">
        <v>165</v>
      </c>
      <c r="C133" s="87" t="s">
        <v>75</v>
      </c>
      <c r="D133" s="102" t="s">
        <v>202</v>
      </c>
      <c r="E133" s="103"/>
      <c r="F133" s="39">
        <f t="shared" si="51"/>
        <v>0</v>
      </c>
      <c r="G133" s="39">
        <f t="shared" si="51"/>
        <v>0</v>
      </c>
      <c r="H133" s="39">
        <f t="shared" si="51"/>
        <v>0</v>
      </c>
    </row>
    <row r="134" spans="1:8" ht="66.75" hidden="1" customHeight="1" x14ac:dyDescent="0.2">
      <c r="A134" s="6" t="s">
        <v>203</v>
      </c>
      <c r="B134" s="87" t="s">
        <v>165</v>
      </c>
      <c r="C134" s="87" t="s">
        <v>75</v>
      </c>
      <c r="D134" s="102" t="s">
        <v>204</v>
      </c>
      <c r="E134" s="103"/>
      <c r="F134" s="39">
        <f t="shared" si="51"/>
        <v>0</v>
      </c>
      <c r="G134" s="39">
        <f t="shared" si="51"/>
        <v>0</v>
      </c>
      <c r="H134" s="39">
        <f t="shared" si="51"/>
        <v>0</v>
      </c>
    </row>
    <row r="135" spans="1:8" ht="31.5" hidden="1" customHeight="1" x14ac:dyDescent="0.2">
      <c r="A135" s="6" t="s">
        <v>84</v>
      </c>
      <c r="B135" s="87" t="s">
        <v>165</v>
      </c>
      <c r="C135" s="87" t="s">
        <v>75</v>
      </c>
      <c r="D135" s="102" t="s">
        <v>204</v>
      </c>
      <c r="E135" s="41" t="s">
        <v>168</v>
      </c>
      <c r="F135" s="124">
        <v>0</v>
      </c>
      <c r="G135" s="124">
        <v>0</v>
      </c>
      <c r="H135" s="124">
        <v>0</v>
      </c>
    </row>
    <row r="136" spans="1:8" ht="76.5" hidden="1" x14ac:dyDescent="0.2">
      <c r="A136" s="129" t="s">
        <v>205</v>
      </c>
      <c r="B136" s="1" t="s">
        <v>165</v>
      </c>
      <c r="C136" s="1" t="s">
        <v>75</v>
      </c>
      <c r="D136" s="99" t="s">
        <v>150</v>
      </c>
      <c r="E136" s="49"/>
      <c r="F136" s="101">
        <f>F137</f>
        <v>0</v>
      </c>
      <c r="G136" s="101">
        <f>G137</f>
        <v>0</v>
      </c>
      <c r="H136" s="101">
        <f>H137</f>
        <v>0</v>
      </c>
    </row>
    <row r="137" spans="1:8" ht="76.5" hidden="1" x14ac:dyDescent="0.2">
      <c r="A137" s="6" t="s">
        <v>206</v>
      </c>
      <c r="B137" s="40" t="s">
        <v>165</v>
      </c>
      <c r="C137" s="40" t="s">
        <v>75</v>
      </c>
      <c r="D137" s="102" t="s">
        <v>207</v>
      </c>
      <c r="E137" s="49"/>
      <c r="F137" s="101">
        <f t="shared" ref="F137:H139" si="52">F138</f>
        <v>0</v>
      </c>
      <c r="G137" s="101">
        <f t="shared" si="52"/>
        <v>0</v>
      </c>
      <c r="H137" s="101">
        <f t="shared" si="52"/>
        <v>0</v>
      </c>
    </row>
    <row r="138" spans="1:8" ht="141" hidden="1" customHeight="1" x14ac:dyDescent="0.2">
      <c r="A138" s="6" t="s">
        <v>208</v>
      </c>
      <c r="B138" s="40" t="s">
        <v>165</v>
      </c>
      <c r="C138" s="40" t="s">
        <v>75</v>
      </c>
      <c r="D138" s="102" t="s">
        <v>209</v>
      </c>
      <c r="E138" s="49"/>
      <c r="F138" s="101">
        <f t="shared" si="52"/>
        <v>0</v>
      </c>
      <c r="G138" s="101">
        <f t="shared" si="52"/>
        <v>0</v>
      </c>
      <c r="H138" s="101">
        <f t="shared" si="52"/>
        <v>0</v>
      </c>
    </row>
    <row r="139" spans="1:8" ht="76.5" hidden="1" customHeight="1" x14ac:dyDescent="0.2">
      <c r="A139" s="6" t="s">
        <v>210</v>
      </c>
      <c r="B139" s="40" t="s">
        <v>165</v>
      </c>
      <c r="C139" s="40" t="s">
        <v>75</v>
      </c>
      <c r="D139" s="102" t="s">
        <v>211</v>
      </c>
      <c r="E139" s="49"/>
      <c r="F139" s="101">
        <f t="shared" si="52"/>
        <v>0</v>
      </c>
      <c r="G139" s="101">
        <f t="shared" si="52"/>
        <v>0</v>
      </c>
      <c r="H139" s="101">
        <f t="shared" si="52"/>
        <v>0</v>
      </c>
    </row>
    <row r="140" spans="1:8" ht="25.5" hidden="1" customHeight="1" x14ac:dyDescent="0.2">
      <c r="A140" s="6" t="s">
        <v>84</v>
      </c>
      <c r="B140" s="40" t="s">
        <v>165</v>
      </c>
      <c r="C140" s="40" t="s">
        <v>75</v>
      </c>
      <c r="D140" s="102" t="s">
        <v>211</v>
      </c>
      <c r="E140" s="105">
        <v>200</v>
      </c>
      <c r="F140" s="127"/>
      <c r="G140" s="127"/>
      <c r="H140" s="130"/>
    </row>
    <row r="141" spans="1:8" ht="89.25" hidden="1" x14ac:dyDescent="0.2">
      <c r="A141" s="6" t="s">
        <v>212</v>
      </c>
      <c r="B141" s="40" t="s">
        <v>165</v>
      </c>
      <c r="C141" s="40" t="s">
        <v>75</v>
      </c>
      <c r="D141" s="102" t="s">
        <v>213</v>
      </c>
      <c r="E141" s="49"/>
      <c r="F141" s="104">
        <f>F142</f>
        <v>0</v>
      </c>
      <c r="G141" s="104">
        <f>G142</f>
        <v>0</v>
      </c>
      <c r="H141" s="104">
        <f>H142</f>
        <v>0</v>
      </c>
    </row>
    <row r="142" spans="1:8" ht="25.5" hidden="1" x14ac:dyDescent="0.2">
      <c r="A142" s="6" t="s">
        <v>84</v>
      </c>
      <c r="B142" s="40" t="s">
        <v>165</v>
      </c>
      <c r="C142" s="40" t="s">
        <v>75</v>
      </c>
      <c r="D142" s="102" t="s">
        <v>213</v>
      </c>
      <c r="E142" s="105">
        <v>200</v>
      </c>
      <c r="F142" s="130"/>
      <c r="G142" s="130"/>
      <c r="H142" s="130"/>
    </row>
    <row r="143" spans="1:8" ht="38.25" x14ac:dyDescent="0.2">
      <c r="A143" s="131" t="s">
        <v>214</v>
      </c>
      <c r="B143" s="40" t="s">
        <v>165</v>
      </c>
      <c r="C143" s="40" t="s">
        <v>75</v>
      </c>
      <c r="D143" s="102" t="s">
        <v>215</v>
      </c>
      <c r="E143" s="105"/>
      <c r="F143" s="101">
        <f>F144</f>
        <v>0</v>
      </c>
      <c r="G143" s="101">
        <f t="shared" ref="G143:H143" si="53">G144</f>
        <v>0</v>
      </c>
      <c r="H143" s="101">
        <f t="shared" si="53"/>
        <v>0</v>
      </c>
    </row>
    <row r="144" spans="1:8" ht="15" x14ac:dyDescent="0.2">
      <c r="A144" s="84" t="s">
        <v>123</v>
      </c>
      <c r="B144" s="40" t="s">
        <v>165</v>
      </c>
      <c r="C144" s="40" t="s">
        <v>75</v>
      </c>
      <c r="D144" s="102" t="s">
        <v>216</v>
      </c>
      <c r="E144" s="105"/>
      <c r="F144" s="104">
        <f>F145</f>
        <v>0</v>
      </c>
      <c r="G144" s="104">
        <f t="shared" ref="G144:H144" si="54">G145</f>
        <v>0</v>
      </c>
      <c r="H144" s="104">
        <f t="shared" si="54"/>
        <v>0</v>
      </c>
    </row>
    <row r="145" spans="1:12" ht="140.25" x14ac:dyDescent="0.2">
      <c r="A145" s="44" t="s">
        <v>217</v>
      </c>
      <c r="B145" s="40" t="s">
        <v>165</v>
      </c>
      <c r="C145" s="40" t="s">
        <v>75</v>
      </c>
      <c r="D145" s="102" t="s">
        <v>218</v>
      </c>
      <c r="E145" s="105"/>
      <c r="F145" s="104">
        <f>F146</f>
        <v>0</v>
      </c>
      <c r="G145" s="104">
        <f t="shared" ref="G145:H145" si="55">G146</f>
        <v>0</v>
      </c>
      <c r="H145" s="104">
        <f t="shared" si="55"/>
        <v>0</v>
      </c>
    </row>
    <row r="146" spans="1:12" ht="127.5" x14ac:dyDescent="0.2">
      <c r="A146" s="6" t="s">
        <v>219</v>
      </c>
      <c r="B146" s="40" t="s">
        <v>165</v>
      </c>
      <c r="C146" s="40" t="s">
        <v>75</v>
      </c>
      <c r="D146" s="102" t="s">
        <v>220</v>
      </c>
      <c r="E146" s="105"/>
      <c r="F146" s="104">
        <f>F147</f>
        <v>0</v>
      </c>
      <c r="G146" s="104">
        <f t="shared" ref="G146:H146" si="56">G147</f>
        <v>0</v>
      </c>
      <c r="H146" s="104">
        <f t="shared" si="56"/>
        <v>0</v>
      </c>
    </row>
    <row r="147" spans="1:12" ht="25.5" x14ac:dyDescent="0.2">
      <c r="A147" s="6" t="s">
        <v>84</v>
      </c>
      <c r="B147" s="40" t="s">
        <v>165</v>
      </c>
      <c r="C147" s="40" t="s">
        <v>75</v>
      </c>
      <c r="D147" s="102" t="s">
        <v>220</v>
      </c>
      <c r="E147" s="105">
        <v>200</v>
      </c>
      <c r="F147" s="104"/>
      <c r="G147" s="104">
        <v>0</v>
      </c>
      <c r="H147" s="104">
        <v>0</v>
      </c>
    </row>
    <row r="148" spans="1:12" ht="52.5" customHeight="1" x14ac:dyDescent="0.2">
      <c r="A148" s="132" t="s">
        <v>221</v>
      </c>
      <c r="B148" s="40"/>
      <c r="C148" s="40"/>
      <c r="D148" s="99" t="s">
        <v>222</v>
      </c>
      <c r="E148" s="105"/>
      <c r="F148" s="101">
        <f>F149</f>
        <v>0</v>
      </c>
      <c r="G148" s="101">
        <f t="shared" ref="G148:H148" si="57">G149</f>
        <v>0</v>
      </c>
      <c r="H148" s="101">
        <f t="shared" si="57"/>
        <v>0</v>
      </c>
    </row>
    <row r="149" spans="1:12" ht="15" x14ac:dyDescent="0.2">
      <c r="A149" s="84" t="s">
        <v>123</v>
      </c>
      <c r="B149" s="40"/>
      <c r="C149" s="40"/>
      <c r="D149" s="102" t="s">
        <v>223</v>
      </c>
      <c r="E149" s="105"/>
      <c r="F149" s="104">
        <f>F150</f>
        <v>0</v>
      </c>
      <c r="G149" s="104">
        <f t="shared" ref="G149:H149" si="58">G150</f>
        <v>0</v>
      </c>
      <c r="H149" s="104">
        <f t="shared" si="58"/>
        <v>0</v>
      </c>
    </row>
    <row r="150" spans="1:12" ht="63.75" x14ac:dyDescent="0.2">
      <c r="A150" s="9" t="s">
        <v>224</v>
      </c>
      <c r="B150" s="40" t="s">
        <v>165</v>
      </c>
      <c r="C150" s="40" t="s">
        <v>75</v>
      </c>
      <c r="D150" s="11" t="s">
        <v>225</v>
      </c>
      <c r="E150" s="105"/>
      <c r="F150" s="104">
        <f>F151</f>
        <v>0</v>
      </c>
      <c r="G150" s="104">
        <f t="shared" ref="G150:H150" si="59">G151</f>
        <v>0</v>
      </c>
      <c r="H150" s="104">
        <f t="shared" si="59"/>
        <v>0</v>
      </c>
    </row>
    <row r="151" spans="1:12" ht="25.5" x14ac:dyDescent="0.2">
      <c r="A151" s="9" t="s">
        <v>226</v>
      </c>
      <c r="B151" s="40" t="s">
        <v>165</v>
      </c>
      <c r="C151" s="40" t="s">
        <v>75</v>
      </c>
      <c r="D151" s="11" t="s">
        <v>227</v>
      </c>
      <c r="E151" s="105"/>
      <c r="F151" s="104">
        <f>F152</f>
        <v>0</v>
      </c>
      <c r="G151" s="104">
        <f t="shared" ref="G151:H151" si="60">G152</f>
        <v>0</v>
      </c>
      <c r="H151" s="104">
        <f t="shared" si="60"/>
        <v>0</v>
      </c>
    </row>
    <row r="152" spans="1:12" ht="25.5" x14ac:dyDescent="0.2">
      <c r="A152" s="6" t="s">
        <v>84</v>
      </c>
      <c r="B152" s="40" t="s">
        <v>165</v>
      </c>
      <c r="C152" s="40" t="s">
        <v>75</v>
      </c>
      <c r="D152" s="11" t="s">
        <v>227</v>
      </c>
      <c r="E152" s="105">
        <v>200</v>
      </c>
      <c r="F152" s="104"/>
      <c r="G152" s="104">
        <v>0</v>
      </c>
      <c r="H152" s="104">
        <v>0</v>
      </c>
    </row>
    <row r="153" spans="1:12" ht="54" customHeight="1" x14ac:dyDescent="0.2">
      <c r="A153" s="109" t="s">
        <v>228</v>
      </c>
      <c r="B153" s="1" t="s">
        <v>165</v>
      </c>
      <c r="C153" s="1" t="s">
        <v>75</v>
      </c>
      <c r="D153" s="99" t="s">
        <v>229</v>
      </c>
      <c r="E153" s="103"/>
      <c r="F153" s="101">
        <f>F154+F160</f>
        <v>1031.8</v>
      </c>
      <c r="G153" s="101">
        <f t="shared" ref="G153:H153" si="61">G154+G160</f>
        <v>558.9</v>
      </c>
      <c r="H153" s="101">
        <f t="shared" si="61"/>
        <v>558.9</v>
      </c>
    </row>
    <row r="154" spans="1:12" ht="31.5" customHeight="1" x14ac:dyDescent="0.2">
      <c r="A154" s="84" t="s">
        <v>123</v>
      </c>
      <c r="B154" s="40" t="s">
        <v>165</v>
      </c>
      <c r="C154" s="40" t="s">
        <v>75</v>
      </c>
      <c r="D154" s="102" t="s">
        <v>230</v>
      </c>
      <c r="E154" s="103"/>
      <c r="F154" s="104">
        <f>F155</f>
        <v>1031.8</v>
      </c>
      <c r="G154" s="104">
        <f t="shared" ref="G154:H154" si="62">G155</f>
        <v>558.9</v>
      </c>
      <c r="H154" s="104">
        <f t="shared" si="62"/>
        <v>558.9</v>
      </c>
    </row>
    <row r="155" spans="1:12" ht="102" x14ac:dyDescent="0.2">
      <c r="A155" s="44" t="s">
        <v>231</v>
      </c>
      <c r="B155" s="40" t="s">
        <v>165</v>
      </c>
      <c r="C155" s="40" t="s">
        <v>75</v>
      </c>
      <c r="D155" s="102" t="s">
        <v>232</v>
      </c>
      <c r="E155" s="103"/>
      <c r="F155" s="104">
        <f>F156</f>
        <v>1031.8</v>
      </c>
      <c r="G155" s="104">
        <f t="shared" ref="F155:H156" si="63">G156</f>
        <v>558.9</v>
      </c>
      <c r="H155" s="104">
        <f t="shared" si="63"/>
        <v>558.9</v>
      </c>
    </row>
    <row r="156" spans="1:12" ht="54.75" customHeight="1" x14ac:dyDescent="0.2">
      <c r="A156" s="133" t="s">
        <v>233</v>
      </c>
      <c r="B156" s="40" t="s">
        <v>165</v>
      </c>
      <c r="C156" s="40" t="s">
        <v>75</v>
      </c>
      <c r="D156" s="102" t="s">
        <v>234</v>
      </c>
      <c r="E156" s="103"/>
      <c r="F156" s="104">
        <f t="shared" si="63"/>
        <v>1031.8</v>
      </c>
      <c r="G156" s="104">
        <f>G157</f>
        <v>558.9</v>
      </c>
      <c r="H156" s="104">
        <f>H157</f>
        <v>558.9</v>
      </c>
    </row>
    <row r="157" spans="1:12" ht="25.5" x14ac:dyDescent="0.2">
      <c r="A157" s="6" t="s">
        <v>84</v>
      </c>
      <c r="B157" s="40" t="s">
        <v>165</v>
      </c>
      <c r="C157" s="40" t="s">
        <v>75</v>
      </c>
      <c r="D157" s="102" t="s">
        <v>234</v>
      </c>
      <c r="E157" s="105">
        <v>200</v>
      </c>
      <c r="F157" s="104">
        <f>F158</f>
        <v>1031.8</v>
      </c>
      <c r="G157" s="104">
        <f t="shared" ref="G157:L157" si="64">G158</f>
        <v>558.9</v>
      </c>
      <c r="H157" s="104">
        <f t="shared" si="64"/>
        <v>558.9</v>
      </c>
      <c r="I157" s="104">
        <f t="shared" si="64"/>
        <v>0</v>
      </c>
      <c r="J157" s="104">
        <f t="shared" si="64"/>
        <v>0</v>
      </c>
      <c r="K157" s="104">
        <f t="shared" si="64"/>
        <v>0</v>
      </c>
      <c r="L157" s="104">
        <f t="shared" si="64"/>
        <v>0</v>
      </c>
    </row>
    <row r="158" spans="1:12" ht="62.25" customHeight="1" x14ac:dyDescent="0.2">
      <c r="A158" s="134" t="s">
        <v>235</v>
      </c>
      <c r="B158" s="40" t="s">
        <v>165</v>
      </c>
      <c r="C158" s="40" t="s">
        <v>75</v>
      </c>
      <c r="D158" s="102" t="s">
        <v>236</v>
      </c>
      <c r="E158" s="105"/>
      <c r="F158" s="104">
        <f>F159</f>
        <v>1031.8</v>
      </c>
      <c r="G158" s="104">
        <f t="shared" ref="G158:L158" si="65">G159</f>
        <v>558.9</v>
      </c>
      <c r="H158" s="104">
        <f t="shared" si="65"/>
        <v>558.9</v>
      </c>
      <c r="I158" s="104">
        <f t="shared" si="65"/>
        <v>0</v>
      </c>
      <c r="J158" s="104">
        <f t="shared" si="65"/>
        <v>0</v>
      </c>
      <c r="K158" s="104">
        <f t="shared" si="65"/>
        <v>0</v>
      </c>
      <c r="L158" s="104">
        <f t="shared" si="65"/>
        <v>0</v>
      </c>
    </row>
    <row r="159" spans="1:12" ht="25.5" x14ac:dyDescent="0.2">
      <c r="A159" s="6" t="s">
        <v>84</v>
      </c>
      <c r="B159" s="40" t="s">
        <v>165</v>
      </c>
      <c r="C159" s="40" t="s">
        <v>75</v>
      </c>
      <c r="D159" s="102" t="s">
        <v>236</v>
      </c>
      <c r="E159" s="105">
        <v>200</v>
      </c>
      <c r="F159" s="104">
        <v>1031.8</v>
      </c>
      <c r="G159" s="104">
        <v>558.9</v>
      </c>
      <c r="H159" s="104">
        <v>558.9</v>
      </c>
    </row>
    <row r="160" spans="1:12" ht="35.25" customHeight="1" x14ac:dyDescent="0.2">
      <c r="A160" s="65" t="s">
        <v>237</v>
      </c>
      <c r="B160" s="40" t="s">
        <v>165</v>
      </c>
      <c r="C160" s="40" t="s">
        <v>75</v>
      </c>
      <c r="D160" s="87" t="s">
        <v>238</v>
      </c>
      <c r="E160" s="105"/>
      <c r="F160" s="104">
        <f>F161</f>
        <v>0</v>
      </c>
      <c r="G160" s="104">
        <f t="shared" ref="G160:H160" si="66">G161</f>
        <v>0</v>
      </c>
      <c r="H160" s="104">
        <f t="shared" si="66"/>
        <v>0</v>
      </c>
    </row>
    <row r="161" spans="1:8" ht="25.5" x14ac:dyDescent="0.2">
      <c r="A161" s="6" t="s">
        <v>84</v>
      </c>
      <c r="B161" s="40" t="s">
        <v>165</v>
      </c>
      <c r="C161" s="40" t="s">
        <v>75</v>
      </c>
      <c r="D161" s="87" t="s">
        <v>238</v>
      </c>
      <c r="E161" s="105">
        <v>200</v>
      </c>
      <c r="F161" s="104"/>
      <c r="G161" s="104">
        <v>0</v>
      </c>
      <c r="H161" s="104">
        <v>0</v>
      </c>
    </row>
    <row r="162" spans="1:8" ht="17.25" hidden="1" customHeight="1" x14ac:dyDescent="0.2">
      <c r="A162" s="37" t="s">
        <v>166</v>
      </c>
      <c r="B162" s="1" t="s">
        <v>165</v>
      </c>
      <c r="C162" s="1" t="s">
        <v>75</v>
      </c>
      <c r="D162" s="50" t="s">
        <v>112</v>
      </c>
      <c r="E162" s="38"/>
      <c r="F162" s="39">
        <f t="shared" ref="F162:G165" si="67">F163</f>
        <v>0</v>
      </c>
      <c r="G162" s="39">
        <f t="shared" si="67"/>
        <v>0</v>
      </c>
      <c r="H162" s="39">
        <f>H163</f>
        <v>0</v>
      </c>
    </row>
    <row r="163" spans="1:8" hidden="1" x14ac:dyDescent="0.2">
      <c r="A163" s="5" t="s">
        <v>80</v>
      </c>
      <c r="B163" s="40" t="s">
        <v>165</v>
      </c>
      <c r="C163" s="40" t="s">
        <v>75</v>
      </c>
      <c r="D163" s="45" t="s">
        <v>100</v>
      </c>
      <c r="E163" s="50"/>
      <c r="F163" s="39">
        <f t="shared" si="67"/>
        <v>0</v>
      </c>
      <c r="G163" s="39">
        <f t="shared" si="67"/>
        <v>0</v>
      </c>
      <c r="H163" s="39">
        <f>H164</f>
        <v>0</v>
      </c>
    </row>
    <row r="164" spans="1:8" hidden="1" x14ac:dyDescent="0.2">
      <c r="A164" s="5" t="s">
        <v>80</v>
      </c>
      <c r="B164" s="40" t="s">
        <v>165</v>
      </c>
      <c r="C164" s="40" t="s">
        <v>75</v>
      </c>
      <c r="D164" s="55" t="s">
        <v>113</v>
      </c>
      <c r="E164" s="41"/>
      <c r="F164" s="39">
        <f t="shared" si="67"/>
        <v>0</v>
      </c>
      <c r="G164" s="39">
        <f t="shared" si="67"/>
        <v>0</v>
      </c>
      <c r="H164" s="39">
        <f>H165</f>
        <v>0</v>
      </c>
    </row>
    <row r="165" spans="1:8" ht="51" hidden="1" x14ac:dyDescent="0.2">
      <c r="A165" s="133" t="s">
        <v>239</v>
      </c>
      <c r="B165" s="40" t="s">
        <v>165</v>
      </c>
      <c r="C165" s="40" t="s">
        <v>75</v>
      </c>
      <c r="D165" s="102" t="s">
        <v>240</v>
      </c>
      <c r="E165" s="105"/>
      <c r="F165" s="104">
        <f t="shared" si="67"/>
        <v>0</v>
      </c>
      <c r="G165" s="104">
        <f t="shared" si="67"/>
        <v>0</v>
      </c>
      <c r="H165" s="104">
        <f>H166</f>
        <v>0</v>
      </c>
    </row>
    <row r="166" spans="1:8" ht="25.5" hidden="1" x14ac:dyDescent="0.2">
      <c r="A166" s="6" t="s">
        <v>84</v>
      </c>
      <c r="B166" s="40" t="s">
        <v>165</v>
      </c>
      <c r="C166" s="40" t="s">
        <v>75</v>
      </c>
      <c r="D166" s="102" t="s">
        <v>240</v>
      </c>
      <c r="E166" s="105">
        <v>200</v>
      </c>
      <c r="F166" s="130">
        <v>0</v>
      </c>
      <c r="G166" s="130">
        <v>0</v>
      </c>
      <c r="H166" s="130">
        <v>0</v>
      </c>
    </row>
    <row r="167" spans="1:8" ht="14.25" x14ac:dyDescent="0.2">
      <c r="A167" s="135" t="s">
        <v>49</v>
      </c>
      <c r="B167" s="71" t="s">
        <v>241</v>
      </c>
      <c r="C167" s="71" t="s">
        <v>74</v>
      </c>
      <c r="D167" s="31"/>
      <c r="E167" s="31"/>
      <c r="F167" s="94">
        <f>F168</f>
        <v>3030.5</v>
      </c>
      <c r="G167" s="94">
        <f t="shared" ref="G167:H167" si="68">G168</f>
        <v>3212.3</v>
      </c>
      <c r="H167" s="94">
        <f t="shared" si="68"/>
        <v>3212.3</v>
      </c>
    </row>
    <row r="168" spans="1:8" ht="14.25" x14ac:dyDescent="0.2">
      <c r="A168" s="136" t="s">
        <v>51</v>
      </c>
      <c r="B168" s="1" t="s">
        <v>241</v>
      </c>
      <c r="C168" s="1" t="s">
        <v>73</v>
      </c>
      <c r="D168" s="49"/>
      <c r="E168" s="49"/>
      <c r="F168" s="36">
        <f>F169</f>
        <v>3030.5</v>
      </c>
      <c r="G168" s="36">
        <f t="shared" ref="G168:H168" si="69">G169</f>
        <v>3212.3</v>
      </c>
      <c r="H168" s="36">
        <f t="shared" si="69"/>
        <v>3212.3</v>
      </c>
    </row>
    <row r="169" spans="1:8" ht="38.25" x14ac:dyDescent="0.2">
      <c r="A169" s="109" t="s">
        <v>242</v>
      </c>
      <c r="B169" s="1" t="s">
        <v>241</v>
      </c>
      <c r="C169" s="1" t="s">
        <v>73</v>
      </c>
      <c r="D169" s="50" t="s">
        <v>243</v>
      </c>
      <c r="E169" s="50"/>
      <c r="F169" s="39">
        <f>F170+F174</f>
        <v>3030.5</v>
      </c>
      <c r="G169" s="39">
        <f t="shared" ref="G169:H169" si="70">G170+G174</f>
        <v>3212.3</v>
      </c>
      <c r="H169" s="39">
        <f t="shared" si="70"/>
        <v>3212.3</v>
      </c>
    </row>
    <row r="170" spans="1:8" ht="15" x14ac:dyDescent="0.2">
      <c r="A170" s="84" t="s">
        <v>123</v>
      </c>
      <c r="B170" s="40" t="s">
        <v>241</v>
      </c>
      <c r="C170" s="40" t="s">
        <v>73</v>
      </c>
      <c r="D170" s="41" t="s">
        <v>244</v>
      </c>
      <c r="E170" s="41"/>
      <c r="F170" s="42">
        <f>F171</f>
        <v>3030.5</v>
      </c>
      <c r="G170" s="42">
        <f t="shared" ref="G170:H171" si="71">G171</f>
        <v>3212.3</v>
      </c>
      <c r="H170" s="42">
        <f t="shared" si="71"/>
        <v>3212.3</v>
      </c>
    </row>
    <row r="171" spans="1:8" ht="50.25" customHeight="1" x14ac:dyDescent="0.2">
      <c r="A171" s="44" t="s">
        <v>245</v>
      </c>
      <c r="B171" s="40" t="s">
        <v>241</v>
      </c>
      <c r="C171" s="40" t="s">
        <v>73</v>
      </c>
      <c r="D171" s="41" t="s">
        <v>246</v>
      </c>
      <c r="E171" s="41"/>
      <c r="F171" s="42">
        <f>F172</f>
        <v>3030.5</v>
      </c>
      <c r="G171" s="42">
        <f t="shared" ref="G171" si="72">G172</f>
        <v>3212.3</v>
      </c>
      <c r="H171" s="42">
        <f t="shared" si="71"/>
        <v>3212.3</v>
      </c>
    </row>
    <row r="172" spans="1:8" ht="24.75" customHeight="1" x14ac:dyDescent="0.2">
      <c r="A172" s="111" t="s">
        <v>247</v>
      </c>
      <c r="B172" s="40" t="s">
        <v>241</v>
      </c>
      <c r="C172" s="40" t="s">
        <v>73</v>
      </c>
      <c r="D172" s="41" t="s">
        <v>248</v>
      </c>
      <c r="E172" s="41"/>
      <c r="F172" s="42">
        <f>F173</f>
        <v>3030.5</v>
      </c>
      <c r="G172" s="42">
        <f t="shared" ref="G172:H172" si="73">G173</f>
        <v>3212.3</v>
      </c>
      <c r="H172" s="42">
        <f t="shared" si="73"/>
        <v>3212.3</v>
      </c>
    </row>
    <row r="173" spans="1:8" ht="25.5" x14ac:dyDescent="0.2">
      <c r="A173" s="44" t="s">
        <v>249</v>
      </c>
      <c r="B173" s="40" t="s">
        <v>241</v>
      </c>
      <c r="C173" s="40" t="s">
        <v>73</v>
      </c>
      <c r="D173" s="41" t="s">
        <v>248</v>
      </c>
      <c r="E173" s="41" t="s">
        <v>250</v>
      </c>
      <c r="F173" s="42">
        <v>3030.5</v>
      </c>
      <c r="G173" s="42">
        <v>3212.3</v>
      </c>
      <c r="H173" s="42">
        <v>3212.3</v>
      </c>
    </row>
    <row r="174" spans="1:8" ht="128.25" x14ac:dyDescent="0.2">
      <c r="A174" s="137" t="s">
        <v>251</v>
      </c>
      <c r="B174" s="40" t="s">
        <v>241</v>
      </c>
      <c r="C174" s="40" t="s">
        <v>73</v>
      </c>
      <c r="D174" s="87" t="s">
        <v>252</v>
      </c>
      <c r="E174" s="41"/>
      <c r="F174" s="42">
        <v>0</v>
      </c>
      <c r="G174" s="42">
        <v>0</v>
      </c>
      <c r="H174" s="42">
        <v>0</v>
      </c>
    </row>
    <row r="175" spans="1:8" ht="45" x14ac:dyDescent="0.25">
      <c r="A175" s="138" t="s">
        <v>249</v>
      </c>
      <c r="B175" s="40" t="s">
        <v>241</v>
      </c>
      <c r="C175" s="40" t="s">
        <v>73</v>
      </c>
      <c r="D175" s="87" t="s">
        <v>252</v>
      </c>
      <c r="E175" s="41" t="s">
        <v>250</v>
      </c>
      <c r="F175" s="42">
        <v>0</v>
      </c>
      <c r="G175" s="42">
        <v>0</v>
      </c>
      <c r="H175" s="42">
        <v>0</v>
      </c>
    </row>
    <row r="176" spans="1:8" ht="15.75" x14ac:dyDescent="0.2">
      <c r="A176" s="3" t="s">
        <v>253</v>
      </c>
      <c r="B176" s="71" t="s">
        <v>122</v>
      </c>
      <c r="C176" s="71" t="s">
        <v>74</v>
      </c>
      <c r="D176" s="31"/>
      <c r="E176" s="31"/>
      <c r="F176" s="94">
        <f t="shared" ref="F176:F181" si="74">F177</f>
        <v>430.5</v>
      </c>
      <c r="G176" s="94">
        <f t="shared" ref="G176:H176" si="75">G177</f>
        <v>430.5</v>
      </c>
      <c r="H176" s="94">
        <f t="shared" si="75"/>
        <v>430.5</v>
      </c>
    </row>
    <row r="177" spans="1:8" ht="14.25" x14ac:dyDescent="0.2">
      <c r="A177" s="48" t="s">
        <v>55</v>
      </c>
      <c r="B177" s="1" t="s">
        <v>122</v>
      </c>
      <c r="C177" s="1" t="s">
        <v>73</v>
      </c>
      <c r="D177" s="49"/>
      <c r="E177" s="49"/>
      <c r="F177" s="36">
        <f t="shared" si="74"/>
        <v>430.5</v>
      </c>
      <c r="G177" s="36">
        <f t="shared" ref="G177:H177" si="76">G178</f>
        <v>430.5</v>
      </c>
      <c r="H177" s="36">
        <f t="shared" si="76"/>
        <v>430.5</v>
      </c>
    </row>
    <row r="178" spans="1:8" ht="24" customHeight="1" x14ac:dyDescent="0.2">
      <c r="A178" s="37" t="s">
        <v>166</v>
      </c>
      <c r="B178" s="1" t="s">
        <v>122</v>
      </c>
      <c r="C178" s="1" t="s">
        <v>73</v>
      </c>
      <c r="D178" s="50" t="s">
        <v>112</v>
      </c>
      <c r="E178" s="50"/>
      <c r="F178" s="39">
        <f t="shared" si="74"/>
        <v>430.5</v>
      </c>
      <c r="G178" s="39">
        <f t="shared" ref="G178:H181" si="77">G179</f>
        <v>430.5</v>
      </c>
      <c r="H178" s="39">
        <f t="shared" si="77"/>
        <v>430.5</v>
      </c>
    </row>
    <row r="179" spans="1:8" x14ac:dyDescent="0.2">
      <c r="A179" s="5" t="s">
        <v>80</v>
      </c>
      <c r="B179" s="40" t="s">
        <v>122</v>
      </c>
      <c r="C179" s="40" t="s">
        <v>73</v>
      </c>
      <c r="D179" s="45" t="s">
        <v>100</v>
      </c>
      <c r="E179" s="41"/>
      <c r="F179" s="42">
        <f t="shared" si="74"/>
        <v>430.5</v>
      </c>
      <c r="G179" s="42">
        <f t="shared" si="77"/>
        <v>430.5</v>
      </c>
      <c r="H179" s="42">
        <f t="shared" si="77"/>
        <v>430.5</v>
      </c>
    </row>
    <row r="180" spans="1:8" x14ac:dyDescent="0.2">
      <c r="A180" s="5" t="s">
        <v>80</v>
      </c>
      <c r="B180" s="40" t="s">
        <v>122</v>
      </c>
      <c r="C180" s="40" t="s">
        <v>73</v>
      </c>
      <c r="D180" s="55" t="s">
        <v>113</v>
      </c>
      <c r="E180" s="41"/>
      <c r="F180" s="42">
        <f t="shared" si="74"/>
        <v>430.5</v>
      </c>
      <c r="G180" s="42">
        <f t="shared" si="77"/>
        <v>430.5</v>
      </c>
      <c r="H180" s="42">
        <f t="shared" si="77"/>
        <v>430.5</v>
      </c>
    </row>
    <row r="181" spans="1:8" ht="54" customHeight="1" x14ac:dyDescent="0.2">
      <c r="A181" s="139" t="s">
        <v>254</v>
      </c>
      <c r="B181" s="40" t="s">
        <v>122</v>
      </c>
      <c r="C181" s="40" t="s">
        <v>73</v>
      </c>
      <c r="D181" s="102" t="s">
        <v>255</v>
      </c>
      <c r="E181" s="105"/>
      <c r="F181" s="42">
        <f t="shared" si="74"/>
        <v>430.5</v>
      </c>
      <c r="G181" s="42">
        <f t="shared" si="77"/>
        <v>430.5</v>
      </c>
      <c r="H181" s="42">
        <f t="shared" si="77"/>
        <v>430.5</v>
      </c>
    </row>
    <row r="182" spans="1:8" x14ac:dyDescent="0.2">
      <c r="A182" s="139" t="s">
        <v>256</v>
      </c>
      <c r="B182" s="40" t="s">
        <v>122</v>
      </c>
      <c r="C182" s="40" t="s">
        <v>73</v>
      </c>
      <c r="D182" s="102" t="s">
        <v>255</v>
      </c>
      <c r="E182" s="105">
        <v>300</v>
      </c>
      <c r="F182" s="140">
        <v>430.5</v>
      </c>
      <c r="G182" s="140">
        <v>430.5</v>
      </c>
      <c r="H182" s="140">
        <v>430.5</v>
      </c>
    </row>
    <row r="183" spans="1:8" ht="43.5" hidden="1" customHeight="1" x14ac:dyDescent="0.2">
      <c r="A183" s="111" t="s">
        <v>257</v>
      </c>
      <c r="B183" s="40" t="s">
        <v>122</v>
      </c>
      <c r="C183" s="40" t="s">
        <v>75</v>
      </c>
      <c r="D183" s="41" t="s">
        <v>258</v>
      </c>
      <c r="E183" s="41"/>
      <c r="F183" s="141"/>
      <c r="G183" s="141"/>
      <c r="H183" s="90">
        <f>H184</f>
        <v>0</v>
      </c>
    </row>
    <row r="184" spans="1:8" ht="22.5" hidden="1" customHeight="1" x14ac:dyDescent="0.2">
      <c r="A184" s="6" t="s">
        <v>259</v>
      </c>
      <c r="B184" s="40" t="s">
        <v>122</v>
      </c>
      <c r="C184" s="40" t="s">
        <v>75</v>
      </c>
      <c r="D184" s="41" t="s">
        <v>258</v>
      </c>
      <c r="E184" s="10" t="s">
        <v>260</v>
      </c>
      <c r="F184" s="142"/>
      <c r="G184" s="142"/>
      <c r="H184" s="90"/>
    </row>
    <row r="185" spans="1:8" ht="37.5" hidden="1" customHeight="1" x14ac:dyDescent="0.2">
      <c r="A185" s="6" t="s">
        <v>257</v>
      </c>
      <c r="B185" s="40" t="s">
        <v>122</v>
      </c>
      <c r="C185" s="40" t="s">
        <v>75</v>
      </c>
      <c r="D185" s="10" t="s">
        <v>261</v>
      </c>
      <c r="E185" s="10"/>
      <c r="F185" s="142"/>
      <c r="G185" s="142"/>
      <c r="H185" s="90">
        <f>H186</f>
        <v>0</v>
      </c>
    </row>
    <row r="186" spans="1:8" ht="20.25" hidden="1" customHeight="1" x14ac:dyDescent="0.2">
      <c r="A186" s="6" t="s">
        <v>259</v>
      </c>
      <c r="B186" s="40" t="s">
        <v>122</v>
      </c>
      <c r="C186" s="40" t="s">
        <v>75</v>
      </c>
      <c r="D186" s="10" t="s">
        <v>261</v>
      </c>
      <c r="E186" s="143" t="s">
        <v>260</v>
      </c>
      <c r="F186" s="144"/>
      <c r="G186" s="144"/>
      <c r="H186" s="145"/>
    </row>
    <row r="187" spans="1:8" ht="15.75" x14ac:dyDescent="0.2">
      <c r="A187" s="3" t="s">
        <v>262</v>
      </c>
      <c r="B187" s="71" t="s">
        <v>104</v>
      </c>
      <c r="C187" s="71" t="s">
        <v>74</v>
      </c>
      <c r="D187" s="31"/>
      <c r="E187" s="31"/>
      <c r="F187" s="94">
        <f t="shared" ref="F187:F192" si="78">F188</f>
        <v>749.8</v>
      </c>
      <c r="G187" s="94">
        <f t="shared" ref="G187:H187" si="79">G188</f>
        <v>779.8</v>
      </c>
      <c r="H187" s="94">
        <f t="shared" si="79"/>
        <v>779.8</v>
      </c>
    </row>
    <row r="188" spans="1:8" ht="14.25" x14ac:dyDescent="0.2">
      <c r="A188" s="48" t="s">
        <v>59</v>
      </c>
      <c r="B188" s="1" t="s">
        <v>104</v>
      </c>
      <c r="C188" s="1" t="s">
        <v>73</v>
      </c>
      <c r="D188" s="49"/>
      <c r="E188" s="49"/>
      <c r="F188" s="36">
        <f t="shared" si="78"/>
        <v>749.8</v>
      </c>
      <c r="G188" s="36">
        <f t="shared" ref="G188:H192" si="80">G189</f>
        <v>779.8</v>
      </c>
      <c r="H188" s="36">
        <f t="shared" si="80"/>
        <v>779.8</v>
      </c>
    </row>
    <row r="189" spans="1:8" ht="54" customHeight="1" x14ac:dyDescent="0.2">
      <c r="A189" s="109" t="s">
        <v>263</v>
      </c>
      <c r="B189" s="1" t="s">
        <v>104</v>
      </c>
      <c r="C189" s="1" t="s">
        <v>73</v>
      </c>
      <c r="D189" s="50" t="s">
        <v>264</v>
      </c>
      <c r="E189" s="50"/>
      <c r="F189" s="39">
        <f t="shared" si="78"/>
        <v>749.8</v>
      </c>
      <c r="G189" s="39">
        <f t="shared" si="80"/>
        <v>779.8</v>
      </c>
      <c r="H189" s="39">
        <f t="shared" si="80"/>
        <v>779.8</v>
      </c>
    </row>
    <row r="190" spans="1:8" ht="15" x14ac:dyDescent="0.2">
      <c r="A190" s="84" t="s">
        <v>123</v>
      </c>
      <c r="B190" s="40" t="s">
        <v>104</v>
      </c>
      <c r="C190" s="40" t="s">
        <v>73</v>
      </c>
      <c r="D190" s="41" t="s">
        <v>265</v>
      </c>
      <c r="E190" s="41"/>
      <c r="F190" s="42">
        <f t="shared" si="78"/>
        <v>749.8</v>
      </c>
      <c r="G190" s="42">
        <f t="shared" si="80"/>
        <v>779.8</v>
      </c>
      <c r="H190" s="42">
        <f t="shared" si="80"/>
        <v>779.8</v>
      </c>
    </row>
    <row r="191" spans="1:8" ht="38.25" x14ac:dyDescent="0.2">
      <c r="A191" s="44" t="s">
        <v>266</v>
      </c>
      <c r="B191" s="40" t="s">
        <v>104</v>
      </c>
      <c r="C191" s="40" t="s">
        <v>73</v>
      </c>
      <c r="D191" s="41" t="s">
        <v>267</v>
      </c>
      <c r="E191" s="41"/>
      <c r="F191" s="42">
        <f t="shared" si="78"/>
        <v>749.8</v>
      </c>
      <c r="G191" s="42">
        <f t="shared" si="80"/>
        <v>779.8</v>
      </c>
      <c r="H191" s="42">
        <f t="shared" si="80"/>
        <v>779.8</v>
      </c>
    </row>
    <row r="192" spans="1:8" ht="25.5" x14ac:dyDescent="0.2">
      <c r="A192" s="111" t="s">
        <v>268</v>
      </c>
      <c r="B192" s="40" t="s">
        <v>104</v>
      </c>
      <c r="C192" s="40" t="s">
        <v>73</v>
      </c>
      <c r="D192" s="41" t="s">
        <v>269</v>
      </c>
      <c r="E192" s="41"/>
      <c r="F192" s="42">
        <f t="shared" si="78"/>
        <v>749.8</v>
      </c>
      <c r="G192" s="42">
        <f t="shared" si="80"/>
        <v>779.8</v>
      </c>
      <c r="H192" s="42">
        <f t="shared" si="80"/>
        <v>779.8</v>
      </c>
    </row>
    <row r="193" spans="1:12" ht="25.5" x14ac:dyDescent="0.2">
      <c r="A193" s="146" t="s">
        <v>249</v>
      </c>
      <c r="B193" s="54" t="s">
        <v>104</v>
      </c>
      <c r="C193" s="54" t="s">
        <v>73</v>
      </c>
      <c r="D193" s="41" t="s">
        <v>270</v>
      </c>
      <c r="E193" s="41" t="s">
        <v>250</v>
      </c>
      <c r="F193" s="147">
        <v>749.8</v>
      </c>
      <c r="G193" s="147">
        <v>779.8</v>
      </c>
      <c r="H193" s="147">
        <v>779.8</v>
      </c>
    </row>
    <row r="194" spans="1:12" ht="14.25" x14ac:dyDescent="0.2">
      <c r="A194" s="148" t="s">
        <v>61</v>
      </c>
      <c r="B194" s="149"/>
      <c r="C194" s="149"/>
      <c r="D194" s="31"/>
      <c r="E194" s="31"/>
      <c r="F194" s="150">
        <v>557.79999999999995</v>
      </c>
      <c r="G194" s="150">
        <v>601.79999999999995</v>
      </c>
      <c r="H194" s="150">
        <v>512.29999999999995</v>
      </c>
    </row>
    <row r="195" spans="1:12" ht="32.25" customHeight="1" x14ac:dyDescent="0.3">
      <c r="A195" s="283" t="s">
        <v>271</v>
      </c>
      <c r="B195" s="284"/>
      <c r="C195" s="284"/>
      <c r="D195" s="284"/>
      <c r="E195" s="284"/>
      <c r="F195" s="151">
        <f>F194+F187+F176+F167+F97+F80+F64+F57+F14</f>
        <v>19484.900000000001</v>
      </c>
      <c r="G195" s="151">
        <f t="shared" ref="G195:L195" si="81">G194+G187+G176+G167+G97+G80+G64+G57+G14</f>
        <v>16836.199999999997</v>
      </c>
      <c r="H195" s="151">
        <f t="shared" si="81"/>
        <v>14355.8</v>
      </c>
      <c r="I195" s="151">
        <f t="shared" si="81"/>
        <v>0</v>
      </c>
      <c r="J195" s="151">
        <f t="shared" si="81"/>
        <v>0</v>
      </c>
      <c r="K195" s="151">
        <f t="shared" si="81"/>
        <v>0</v>
      </c>
      <c r="L195" s="151">
        <f t="shared" si="81"/>
        <v>0</v>
      </c>
    </row>
    <row r="197" spans="1:12" ht="15.75" x14ac:dyDescent="0.2">
      <c r="F197" s="152"/>
      <c r="G197" s="152"/>
      <c r="H197" s="152"/>
      <c r="I197" s="152">
        <f>Прил4!K41</f>
        <v>0</v>
      </c>
      <c r="J197" s="152">
        <f>Прил4!L41</f>
        <v>0</v>
      </c>
      <c r="K197" s="152">
        <f>Прил4!M41</f>
        <v>0</v>
      </c>
      <c r="L197" s="152">
        <f>Прил4!N41</f>
        <v>0</v>
      </c>
    </row>
    <row r="198" spans="1:12" x14ac:dyDescent="0.2">
      <c r="G198" s="153"/>
      <c r="H198" s="153"/>
    </row>
    <row r="199" spans="1:12" ht="13.5" customHeight="1" x14ac:dyDescent="0.2"/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99"/>
  <sheetViews>
    <sheetView showGridLines="0" workbookViewId="0">
      <pane xSplit="5" ySplit="10" topLeftCell="F128" activePane="bottomRight" state="frozen"/>
      <selection pane="topRight" activeCell="F1" sqref="F1"/>
      <selection pane="bottomLeft" activeCell="A11" sqref="A11"/>
      <selection pane="bottomRight" activeCell="A128" sqref="A128"/>
    </sheetView>
  </sheetViews>
  <sheetFormatPr defaultColWidth="9.140625" defaultRowHeight="15.75" outlineLevelRow="7" outlineLevelCol="1" x14ac:dyDescent="0.25"/>
  <cols>
    <col min="1" max="1" width="56.5703125" style="183" customWidth="1"/>
    <col min="2" max="3" width="10.28515625" style="183" customWidth="1"/>
    <col min="4" max="4" width="16.28515625" style="183" customWidth="1"/>
    <col min="5" max="5" width="10.28515625" style="183" customWidth="1"/>
    <col min="6" max="6" width="15.42578125" style="183" customWidth="1" outlineLevel="1"/>
    <col min="7" max="7" width="14.28515625" style="183" customWidth="1" outlineLevel="1"/>
    <col min="8" max="8" width="15.42578125" style="183" customWidth="1"/>
    <col min="9" max="10" width="15.42578125" style="183" customWidth="1" outlineLevel="1"/>
    <col min="11" max="11" width="15.42578125" style="183" customWidth="1"/>
    <col min="12" max="12" width="15.42578125" style="183" hidden="1" customWidth="1"/>
    <col min="13" max="13" width="14.42578125" style="183" hidden="1" customWidth="1"/>
    <col min="14" max="14" width="14.5703125" style="183" customWidth="1"/>
    <col min="15" max="16384" width="9.140625" style="183"/>
  </cols>
  <sheetData>
    <row r="1" spans="1:14" s="171" customFormat="1" x14ac:dyDescent="0.25">
      <c r="A1" s="169"/>
      <c r="B1" s="169"/>
      <c r="C1" s="169"/>
      <c r="D1" s="169"/>
      <c r="E1" s="169"/>
      <c r="F1" s="169"/>
      <c r="G1" s="169"/>
      <c r="H1" s="274" t="s">
        <v>63</v>
      </c>
      <c r="I1" s="274"/>
      <c r="J1" s="274"/>
      <c r="K1" s="274"/>
      <c r="L1" s="274"/>
    </row>
    <row r="2" spans="1:14" s="171" customFormat="1" x14ac:dyDescent="0.25">
      <c r="A2" s="169"/>
      <c r="B2" s="169"/>
      <c r="C2" s="169"/>
      <c r="D2" s="169"/>
      <c r="E2" s="169"/>
      <c r="F2" s="169"/>
      <c r="G2" s="169"/>
      <c r="H2" s="274" t="s">
        <v>1</v>
      </c>
      <c r="I2" s="274"/>
      <c r="J2" s="274"/>
      <c r="K2" s="274"/>
      <c r="L2" s="274"/>
    </row>
    <row r="3" spans="1:14" s="171" customFormat="1" x14ac:dyDescent="0.25">
      <c r="A3" s="173"/>
      <c r="B3" s="174"/>
      <c r="C3" s="174"/>
      <c r="D3" s="174"/>
      <c r="E3" s="174"/>
      <c r="F3" s="174"/>
      <c r="G3" s="174"/>
      <c r="H3" s="274" t="s">
        <v>2</v>
      </c>
      <c r="I3" s="274"/>
      <c r="J3" s="274"/>
      <c r="K3" s="274"/>
      <c r="L3" s="274"/>
    </row>
    <row r="4" spans="1:14" s="171" customFormat="1" x14ac:dyDescent="0.25">
      <c r="A4" s="173"/>
      <c r="B4" s="174"/>
      <c r="C4" s="174"/>
      <c r="D4" s="174"/>
      <c r="E4" s="175"/>
      <c r="F4" s="175"/>
      <c r="G4" s="175"/>
      <c r="H4" s="274" t="s">
        <v>3</v>
      </c>
      <c r="I4" s="274"/>
      <c r="J4" s="274"/>
      <c r="K4" s="274"/>
      <c r="L4" s="274"/>
    </row>
    <row r="5" spans="1:14" s="171" customFormat="1" x14ac:dyDescent="0.25">
      <c r="A5" s="169"/>
      <c r="B5" s="169"/>
      <c r="C5" s="169"/>
      <c r="D5" s="169"/>
      <c r="E5" s="169"/>
      <c r="F5" s="169"/>
      <c r="G5" s="169"/>
      <c r="H5" s="274" t="s">
        <v>4</v>
      </c>
      <c r="I5" s="274"/>
      <c r="J5" s="274"/>
      <c r="K5" s="274"/>
      <c r="L5" s="274"/>
    </row>
    <row r="6" spans="1:14" s="171" customFormat="1" x14ac:dyDescent="0.25">
      <c r="A6" s="177"/>
      <c r="B6" s="177"/>
      <c r="C6" s="177"/>
      <c r="D6" s="177"/>
      <c r="E6" s="177"/>
      <c r="F6" s="177"/>
      <c r="G6" s="177"/>
      <c r="H6" s="274" t="s">
        <v>5</v>
      </c>
      <c r="I6" s="274"/>
      <c r="J6" s="274"/>
      <c r="K6" s="274"/>
      <c r="L6" s="274"/>
    </row>
    <row r="7" spans="1:14" s="171" customFormat="1" x14ac:dyDescent="0.25">
      <c r="A7" s="177"/>
      <c r="B7" s="177"/>
      <c r="C7" s="177"/>
      <c r="D7" s="177"/>
      <c r="E7" s="177"/>
      <c r="F7" s="177"/>
      <c r="G7" s="177"/>
      <c r="H7" s="274" t="s">
        <v>450</v>
      </c>
      <c r="I7" s="274"/>
      <c r="J7" s="274"/>
      <c r="K7" s="274"/>
      <c r="L7" s="274"/>
    </row>
    <row r="8" spans="1:14" s="171" customFormat="1" ht="61.5" customHeight="1" x14ac:dyDescent="0.2">
      <c r="A8" s="294" t="s">
        <v>377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N8" s="171" t="s">
        <v>443</v>
      </c>
    </row>
    <row r="9" spans="1:14" customFormat="1" ht="31.5" customHeight="1" x14ac:dyDescent="0.2">
      <c r="A9" s="295" t="s">
        <v>297</v>
      </c>
      <c r="B9" s="296" t="s">
        <v>298</v>
      </c>
      <c r="C9" s="296" t="s">
        <v>299</v>
      </c>
      <c r="D9" s="296" t="s">
        <v>300</v>
      </c>
      <c r="E9" s="296" t="s">
        <v>301</v>
      </c>
      <c r="F9" s="314" t="s">
        <v>437</v>
      </c>
      <c r="G9" s="315"/>
      <c r="H9" s="237"/>
      <c r="I9" s="316" t="s">
        <v>437</v>
      </c>
      <c r="J9" s="317"/>
      <c r="K9" s="238"/>
      <c r="L9" s="297" t="s">
        <v>437</v>
      </c>
      <c r="M9" s="298"/>
      <c r="N9" s="239"/>
    </row>
    <row r="10" spans="1:14" customFormat="1" ht="31.5" customHeight="1" x14ac:dyDescent="0.2">
      <c r="A10" s="295"/>
      <c r="B10" s="296"/>
      <c r="C10" s="296"/>
      <c r="D10" s="296"/>
      <c r="E10" s="296"/>
      <c r="F10" s="318" t="s">
        <v>438</v>
      </c>
      <c r="G10" s="318" t="s">
        <v>439</v>
      </c>
      <c r="H10" s="234" t="s">
        <v>9</v>
      </c>
      <c r="I10" s="319" t="s">
        <v>441</v>
      </c>
      <c r="J10" s="318" t="s">
        <v>440</v>
      </c>
      <c r="K10" s="255" t="s">
        <v>10</v>
      </c>
      <c r="L10" s="240" t="s">
        <v>374</v>
      </c>
      <c r="M10" s="256" t="s">
        <v>442</v>
      </c>
      <c r="N10" s="255" t="s">
        <v>374</v>
      </c>
    </row>
    <row r="11" spans="1:14" ht="31.5" x14ac:dyDescent="0.25">
      <c r="A11" s="184" t="s">
        <v>302</v>
      </c>
      <c r="B11" s="182" t="s">
        <v>303</v>
      </c>
      <c r="C11" s="182"/>
      <c r="D11" s="182"/>
      <c r="E11" s="182"/>
      <c r="F11" s="185">
        <f>F196</f>
        <v>28824.799999999996</v>
      </c>
      <c r="G11" s="185">
        <f>G196</f>
        <v>864.59999999999991</v>
      </c>
      <c r="H11" s="185">
        <f t="shared" ref="H11" si="0">H196</f>
        <v>29689.399999999994</v>
      </c>
      <c r="I11" s="185">
        <f t="shared" ref="I11:N11" si="1">I196</f>
        <v>37192.799999999996</v>
      </c>
      <c r="J11" s="185">
        <f t="shared" ref="J11:K11" si="2">J196</f>
        <v>4905.5</v>
      </c>
      <c r="K11" s="185">
        <f t="shared" si="2"/>
        <v>42098.3</v>
      </c>
      <c r="L11" s="185">
        <f t="shared" si="1"/>
        <v>20705.899999999994</v>
      </c>
      <c r="M11" s="185">
        <f t="shared" si="1"/>
        <v>815</v>
      </c>
      <c r="N11" s="185">
        <f t="shared" si="1"/>
        <v>21520.899999999994</v>
      </c>
    </row>
    <row r="12" spans="1:14" outlineLevel="1" x14ac:dyDescent="0.25">
      <c r="A12" s="184" t="s">
        <v>13</v>
      </c>
      <c r="B12" s="182" t="s">
        <v>303</v>
      </c>
      <c r="C12" s="182" t="s">
        <v>14</v>
      </c>
      <c r="D12" s="182"/>
      <c r="E12" s="182"/>
      <c r="F12" s="185">
        <f t="shared" ref="F12:N12" si="3">F13+F19+F32+F40+F46</f>
        <v>9927.2999999999993</v>
      </c>
      <c r="G12" s="185">
        <f t="shared" si="3"/>
        <v>793.19999999999993</v>
      </c>
      <c r="H12" s="185">
        <f t="shared" si="3"/>
        <v>10720.5</v>
      </c>
      <c r="I12" s="185">
        <f t="shared" si="3"/>
        <v>7823.0999999999995</v>
      </c>
      <c r="J12" s="185">
        <f t="shared" si="3"/>
        <v>-614.5</v>
      </c>
      <c r="K12" s="185">
        <f t="shared" si="3"/>
        <v>7208.5999999999995</v>
      </c>
      <c r="L12" s="185">
        <f t="shared" si="3"/>
        <v>8499.0999999999985</v>
      </c>
      <c r="M12" s="185">
        <f t="shared" si="3"/>
        <v>0</v>
      </c>
      <c r="N12" s="185">
        <f t="shared" si="3"/>
        <v>8499.0999999999985</v>
      </c>
    </row>
    <row r="13" spans="1:14" ht="63" outlineLevel="2" x14ac:dyDescent="0.25">
      <c r="A13" s="184" t="s">
        <v>15</v>
      </c>
      <c r="B13" s="182" t="s">
        <v>303</v>
      </c>
      <c r="C13" s="182" t="s">
        <v>16</v>
      </c>
      <c r="D13" s="182"/>
      <c r="E13" s="182"/>
      <c r="F13" s="185">
        <f>F14</f>
        <v>235.8</v>
      </c>
      <c r="G13" s="185">
        <f t="shared" ref="G13:H16" si="4">G14</f>
        <v>0</v>
      </c>
      <c r="H13" s="185">
        <f>H14</f>
        <v>235.8</v>
      </c>
      <c r="I13" s="185">
        <f t="shared" ref="I13:N17" si="5">I14</f>
        <v>190.8</v>
      </c>
      <c r="J13" s="185">
        <f t="shared" si="5"/>
        <v>0</v>
      </c>
      <c r="K13" s="185">
        <f t="shared" si="5"/>
        <v>190.8</v>
      </c>
      <c r="L13" s="185">
        <f t="shared" si="5"/>
        <v>190.8</v>
      </c>
      <c r="M13" s="185">
        <f t="shared" si="5"/>
        <v>0</v>
      </c>
      <c r="N13" s="185">
        <f t="shared" si="5"/>
        <v>190.8</v>
      </c>
    </row>
    <row r="14" spans="1:14" ht="47.25" outlineLevel="3" x14ac:dyDescent="0.25">
      <c r="A14" s="184" t="s">
        <v>289</v>
      </c>
      <c r="B14" s="182" t="s">
        <v>303</v>
      </c>
      <c r="C14" s="182" t="s">
        <v>16</v>
      </c>
      <c r="D14" s="182" t="s">
        <v>304</v>
      </c>
      <c r="E14" s="182"/>
      <c r="F14" s="185">
        <f>F15</f>
        <v>235.8</v>
      </c>
      <c r="G14" s="185">
        <f t="shared" si="4"/>
        <v>0</v>
      </c>
      <c r="H14" s="185">
        <f t="shared" si="4"/>
        <v>235.8</v>
      </c>
      <c r="I14" s="185">
        <f t="shared" si="5"/>
        <v>190.8</v>
      </c>
      <c r="J14" s="185">
        <f t="shared" si="5"/>
        <v>0</v>
      </c>
      <c r="K14" s="185">
        <f t="shared" si="5"/>
        <v>190.8</v>
      </c>
      <c r="L14" s="185">
        <f t="shared" si="5"/>
        <v>190.8</v>
      </c>
      <c r="M14" s="185">
        <f t="shared" si="5"/>
        <v>0</v>
      </c>
      <c r="N14" s="185">
        <f t="shared" si="5"/>
        <v>190.8</v>
      </c>
    </row>
    <row r="15" spans="1:14" ht="31.5" outlineLevel="4" x14ac:dyDescent="0.25">
      <c r="A15" s="184" t="s">
        <v>78</v>
      </c>
      <c r="B15" s="182" t="s">
        <v>303</v>
      </c>
      <c r="C15" s="182" t="s">
        <v>16</v>
      </c>
      <c r="D15" s="182" t="s">
        <v>305</v>
      </c>
      <c r="E15" s="182"/>
      <c r="F15" s="185">
        <f>F16</f>
        <v>235.8</v>
      </c>
      <c r="G15" s="185">
        <f t="shared" si="4"/>
        <v>0</v>
      </c>
      <c r="H15" s="185">
        <f t="shared" si="4"/>
        <v>235.8</v>
      </c>
      <c r="I15" s="185">
        <f t="shared" si="5"/>
        <v>190.8</v>
      </c>
      <c r="J15" s="185">
        <f t="shared" si="5"/>
        <v>0</v>
      </c>
      <c r="K15" s="185">
        <f t="shared" si="5"/>
        <v>190.8</v>
      </c>
      <c r="L15" s="185">
        <f t="shared" si="5"/>
        <v>190.8</v>
      </c>
      <c r="M15" s="185">
        <f t="shared" si="5"/>
        <v>0</v>
      </c>
      <c r="N15" s="185">
        <f t="shared" si="5"/>
        <v>190.8</v>
      </c>
    </row>
    <row r="16" spans="1:14" outlineLevel="5" x14ac:dyDescent="0.25">
      <c r="A16" s="184" t="s">
        <v>80</v>
      </c>
      <c r="B16" s="182" t="s">
        <v>303</v>
      </c>
      <c r="C16" s="182" t="s">
        <v>16</v>
      </c>
      <c r="D16" s="182" t="s">
        <v>306</v>
      </c>
      <c r="E16" s="182"/>
      <c r="F16" s="185">
        <f>F17</f>
        <v>235.8</v>
      </c>
      <c r="G16" s="185">
        <f t="shared" si="4"/>
        <v>0</v>
      </c>
      <c r="H16" s="185">
        <f t="shared" si="4"/>
        <v>235.8</v>
      </c>
      <c r="I16" s="185">
        <f>I17</f>
        <v>190.8</v>
      </c>
      <c r="J16" s="185">
        <f t="shared" si="5"/>
        <v>0</v>
      </c>
      <c r="K16" s="185">
        <f t="shared" si="5"/>
        <v>190.8</v>
      </c>
      <c r="L16" s="185">
        <f t="shared" si="5"/>
        <v>190.8</v>
      </c>
      <c r="M16" s="185">
        <f t="shared" si="5"/>
        <v>0</v>
      </c>
      <c r="N16" s="185">
        <f t="shared" si="5"/>
        <v>190.8</v>
      </c>
    </row>
    <row r="17" spans="1:14" ht="31.5" outlineLevel="6" x14ac:dyDescent="0.25">
      <c r="A17" s="184" t="s">
        <v>82</v>
      </c>
      <c r="B17" s="182" t="s">
        <v>303</v>
      </c>
      <c r="C17" s="182" t="s">
        <v>16</v>
      </c>
      <c r="D17" s="182" t="s">
        <v>307</v>
      </c>
      <c r="E17" s="182"/>
      <c r="F17" s="185">
        <f>FIO</f>
        <v>235.8</v>
      </c>
      <c r="G17" s="185">
        <f>G18</f>
        <v>0</v>
      </c>
      <c r="H17" s="185">
        <f>FIO</f>
        <v>235.8</v>
      </c>
      <c r="I17" s="185">
        <f>I18</f>
        <v>190.8</v>
      </c>
      <c r="J17" s="185">
        <f t="shared" si="5"/>
        <v>0</v>
      </c>
      <c r="K17" s="185">
        <f t="shared" si="5"/>
        <v>190.8</v>
      </c>
      <c r="L17" s="185">
        <f>L18</f>
        <v>190.8</v>
      </c>
      <c r="M17" s="185">
        <f t="shared" si="5"/>
        <v>0</v>
      </c>
      <c r="N17" s="185">
        <f t="shared" si="5"/>
        <v>190.8</v>
      </c>
    </row>
    <row r="18" spans="1:14" ht="31.5" outlineLevel="7" x14ac:dyDescent="0.25">
      <c r="A18" s="186" t="s">
        <v>110</v>
      </c>
      <c r="B18" s="187" t="s">
        <v>303</v>
      </c>
      <c r="C18" s="187" t="s">
        <v>16</v>
      </c>
      <c r="D18" s="187" t="s">
        <v>307</v>
      </c>
      <c r="E18" s="187" t="s">
        <v>168</v>
      </c>
      <c r="F18" s="188">
        <v>235.8</v>
      </c>
      <c r="G18" s="188">
        <v>0</v>
      </c>
      <c r="H18" s="188">
        <f>G18+F18</f>
        <v>235.8</v>
      </c>
      <c r="I18" s="188">
        <v>190.8</v>
      </c>
      <c r="J18" s="188">
        <v>0</v>
      </c>
      <c r="K18" s="188">
        <f>I18+J18</f>
        <v>190.8</v>
      </c>
      <c r="L18" s="188">
        <v>190.8</v>
      </c>
      <c r="M18" s="188">
        <v>0</v>
      </c>
      <c r="N18" s="188">
        <f>L18+M18</f>
        <v>190.8</v>
      </c>
    </row>
    <row r="19" spans="1:14" ht="63" outlineLevel="2" x14ac:dyDescent="0.25">
      <c r="A19" s="184" t="s">
        <v>17</v>
      </c>
      <c r="B19" s="182" t="s">
        <v>303</v>
      </c>
      <c r="C19" s="182" t="s">
        <v>18</v>
      </c>
      <c r="D19" s="182"/>
      <c r="E19" s="182"/>
      <c r="F19" s="185">
        <f>F20</f>
        <v>9303.7999999999993</v>
      </c>
      <c r="G19" s="185">
        <f t="shared" ref="G19:H19" si="6">G20</f>
        <v>766.3</v>
      </c>
      <c r="H19" s="185">
        <f t="shared" si="6"/>
        <v>10070.1</v>
      </c>
      <c r="I19" s="185">
        <f t="shared" ref="I19:N19" si="7">I20</f>
        <v>7618.7999999999993</v>
      </c>
      <c r="J19" s="185">
        <f t="shared" si="7"/>
        <v>-614.5</v>
      </c>
      <c r="K19" s="185">
        <f t="shared" si="7"/>
        <v>7004.2999999999993</v>
      </c>
      <c r="L19" s="185">
        <f t="shared" si="7"/>
        <v>8294.7999999999993</v>
      </c>
      <c r="M19" s="185">
        <f t="shared" si="7"/>
        <v>0</v>
      </c>
      <c r="N19" s="185">
        <f t="shared" si="7"/>
        <v>8294.7999999999993</v>
      </c>
    </row>
    <row r="20" spans="1:14" ht="47.25" outlineLevel="3" x14ac:dyDescent="0.25">
      <c r="A20" s="184" t="s">
        <v>289</v>
      </c>
      <c r="B20" s="182" t="s">
        <v>303</v>
      </c>
      <c r="C20" s="182" t="s">
        <v>18</v>
      </c>
      <c r="D20" s="182" t="s">
        <v>304</v>
      </c>
      <c r="E20" s="182"/>
      <c r="F20" s="185">
        <f>F21+F25</f>
        <v>9303.7999999999993</v>
      </c>
      <c r="G20" s="185">
        <f t="shared" ref="G20:H20" si="8">G21+G25</f>
        <v>766.3</v>
      </c>
      <c r="H20" s="185">
        <f t="shared" si="8"/>
        <v>10070.1</v>
      </c>
      <c r="I20" s="185">
        <f t="shared" ref="I20:N20" si="9">I21+I25</f>
        <v>7618.7999999999993</v>
      </c>
      <c r="J20" s="185">
        <f t="shared" ref="J20" si="10">J21+J25</f>
        <v>-614.5</v>
      </c>
      <c r="K20" s="185">
        <f>K21+K25</f>
        <v>7004.2999999999993</v>
      </c>
      <c r="L20" s="185">
        <f t="shared" si="9"/>
        <v>8294.7999999999993</v>
      </c>
      <c r="M20" s="185">
        <f t="shared" si="9"/>
        <v>0</v>
      </c>
      <c r="N20" s="185">
        <f t="shared" si="9"/>
        <v>8294.7999999999993</v>
      </c>
    </row>
    <row r="21" spans="1:14" ht="47.25" outlineLevel="4" x14ac:dyDescent="0.25">
      <c r="A21" s="184" t="s">
        <v>86</v>
      </c>
      <c r="B21" s="182" t="s">
        <v>303</v>
      </c>
      <c r="C21" s="182" t="s">
        <v>18</v>
      </c>
      <c r="D21" s="182" t="s">
        <v>308</v>
      </c>
      <c r="E21" s="182"/>
      <c r="F21" s="185">
        <f>F22</f>
        <v>3212</v>
      </c>
      <c r="G21" s="185">
        <f t="shared" ref="G21:H23" si="11">G22</f>
        <v>0</v>
      </c>
      <c r="H21" s="185">
        <f t="shared" si="11"/>
        <v>3212</v>
      </c>
      <c r="I21" s="185">
        <f t="shared" ref="I21:N23" si="12">I22</f>
        <v>2721.1</v>
      </c>
      <c r="J21" s="185">
        <f t="shared" si="12"/>
        <v>0</v>
      </c>
      <c r="K21" s="185">
        <f t="shared" si="12"/>
        <v>2721.1</v>
      </c>
      <c r="L21" s="185">
        <f t="shared" si="12"/>
        <v>2793</v>
      </c>
      <c r="M21" s="185">
        <f t="shared" si="12"/>
        <v>0</v>
      </c>
      <c r="N21" s="185">
        <f t="shared" si="12"/>
        <v>2793</v>
      </c>
    </row>
    <row r="22" spans="1:14" outlineLevel="5" x14ac:dyDescent="0.25">
      <c r="A22" s="184" t="s">
        <v>80</v>
      </c>
      <c r="B22" s="182" t="s">
        <v>303</v>
      </c>
      <c r="C22" s="182" t="s">
        <v>18</v>
      </c>
      <c r="D22" s="182" t="s">
        <v>309</v>
      </c>
      <c r="E22" s="182"/>
      <c r="F22" s="185">
        <f>F23</f>
        <v>3212</v>
      </c>
      <c r="G22" s="185">
        <f t="shared" si="11"/>
        <v>0</v>
      </c>
      <c r="H22" s="185">
        <f t="shared" si="11"/>
        <v>3212</v>
      </c>
      <c r="I22" s="185">
        <f t="shared" si="12"/>
        <v>2721.1</v>
      </c>
      <c r="J22" s="185">
        <f t="shared" si="12"/>
        <v>0</v>
      </c>
      <c r="K22" s="185">
        <f t="shared" si="12"/>
        <v>2721.1</v>
      </c>
      <c r="L22" s="185">
        <f t="shared" si="12"/>
        <v>2793</v>
      </c>
      <c r="M22" s="185">
        <f t="shared" si="12"/>
        <v>0</v>
      </c>
      <c r="N22" s="185">
        <f t="shared" si="12"/>
        <v>2793</v>
      </c>
    </row>
    <row r="23" spans="1:14" ht="31.5" outlineLevel="6" x14ac:dyDescent="0.25">
      <c r="A23" s="184" t="s">
        <v>82</v>
      </c>
      <c r="B23" s="182" t="s">
        <v>303</v>
      </c>
      <c r="C23" s="182" t="s">
        <v>18</v>
      </c>
      <c r="D23" s="182" t="s">
        <v>310</v>
      </c>
      <c r="E23" s="182"/>
      <c r="F23" s="185">
        <f>F24</f>
        <v>3212</v>
      </c>
      <c r="G23" s="185">
        <f t="shared" si="11"/>
        <v>0</v>
      </c>
      <c r="H23" s="185">
        <f t="shared" si="11"/>
        <v>3212</v>
      </c>
      <c r="I23" s="185">
        <f t="shared" si="12"/>
        <v>2721.1</v>
      </c>
      <c r="J23" s="185">
        <f t="shared" si="12"/>
        <v>0</v>
      </c>
      <c r="K23" s="185">
        <f t="shared" si="12"/>
        <v>2721.1</v>
      </c>
      <c r="L23" s="185">
        <f t="shared" si="12"/>
        <v>2793</v>
      </c>
      <c r="M23" s="185">
        <f t="shared" si="12"/>
        <v>0</v>
      </c>
      <c r="N23" s="185">
        <f t="shared" si="12"/>
        <v>2793</v>
      </c>
    </row>
    <row r="24" spans="1:14" ht="78.75" outlineLevel="7" x14ac:dyDescent="0.25">
      <c r="A24" s="186" t="s">
        <v>90</v>
      </c>
      <c r="B24" s="187" t="s">
        <v>303</v>
      </c>
      <c r="C24" s="187" t="s">
        <v>18</v>
      </c>
      <c r="D24" s="187" t="s">
        <v>310</v>
      </c>
      <c r="E24" s="187" t="s">
        <v>290</v>
      </c>
      <c r="F24" s="188">
        <v>3212</v>
      </c>
      <c r="G24" s="188">
        <v>0</v>
      </c>
      <c r="H24" s="188">
        <f>G24+F24</f>
        <v>3212</v>
      </c>
      <c r="I24" s="188">
        <v>2721.1</v>
      </c>
      <c r="J24" s="188">
        <v>0</v>
      </c>
      <c r="K24" s="188">
        <f>I24+J24</f>
        <v>2721.1</v>
      </c>
      <c r="L24" s="188">
        <v>2793</v>
      </c>
      <c r="M24" s="188">
        <v>0</v>
      </c>
      <c r="N24" s="188">
        <f>L24+M24</f>
        <v>2793</v>
      </c>
    </row>
    <row r="25" spans="1:14" ht="31.5" outlineLevel="4" x14ac:dyDescent="0.25">
      <c r="A25" s="184" t="s">
        <v>78</v>
      </c>
      <c r="B25" s="182" t="s">
        <v>303</v>
      </c>
      <c r="C25" s="182" t="s">
        <v>18</v>
      </c>
      <c r="D25" s="182" t="s">
        <v>305</v>
      </c>
      <c r="E25" s="182"/>
      <c r="F25" s="185">
        <f>F26</f>
        <v>6091.7999999999993</v>
      </c>
      <c r="G25" s="185">
        <f t="shared" ref="G25:H25" si="13">G26</f>
        <v>766.3</v>
      </c>
      <c r="H25" s="185">
        <f t="shared" si="13"/>
        <v>6858.1</v>
      </c>
      <c r="I25" s="185">
        <f t="shared" ref="I25:N25" si="14">I26</f>
        <v>4897.7</v>
      </c>
      <c r="J25" s="185">
        <f t="shared" si="14"/>
        <v>-614.5</v>
      </c>
      <c r="K25" s="185">
        <f t="shared" si="14"/>
        <v>4283.2</v>
      </c>
      <c r="L25" s="185">
        <f t="shared" si="14"/>
        <v>5501.8</v>
      </c>
      <c r="M25" s="185">
        <f t="shared" si="14"/>
        <v>0</v>
      </c>
      <c r="N25" s="185">
        <f t="shared" si="14"/>
        <v>5501.8</v>
      </c>
    </row>
    <row r="26" spans="1:14" outlineLevel="5" x14ac:dyDescent="0.25">
      <c r="A26" s="184" t="s">
        <v>80</v>
      </c>
      <c r="B26" s="182" t="s">
        <v>303</v>
      </c>
      <c r="C26" s="182" t="s">
        <v>18</v>
      </c>
      <c r="D26" s="182" t="s">
        <v>306</v>
      </c>
      <c r="E26" s="182"/>
      <c r="F26" s="185">
        <f>F27+F30</f>
        <v>6091.7999999999993</v>
      </c>
      <c r="G26" s="185">
        <f t="shared" ref="G26:N26" si="15">G27+G30</f>
        <v>766.3</v>
      </c>
      <c r="H26" s="185">
        <f t="shared" si="15"/>
        <v>6858.1</v>
      </c>
      <c r="I26" s="185">
        <f t="shared" si="15"/>
        <v>4897.7</v>
      </c>
      <c r="J26" s="185">
        <f t="shared" si="15"/>
        <v>-614.5</v>
      </c>
      <c r="K26" s="185">
        <f t="shared" si="15"/>
        <v>4283.2</v>
      </c>
      <c r="L26" s="185">
        <f t="shared" si="15"/>
        <v>5501.8</v>
      </c>
      <c r="M26" s="185">
        <f t="shared" si="15"/>
        <v>0</v>
      </c>
      <c r="N26" s="185">
        <f t="shared" si="15"/>
        <v>5501.8</v>
      </c>
    </row>
    <row r="27" spans="1:14" ht="31.5" outlineLevel="6" x14ac:dyDescent="0.25">
      <c r="A27" s="184" t="s">
        <v>82</v>
      </c>
      <c r="B27" s="182" t="s">
        <v>303</v>
      </c>
      <c r="C27" s="182" t="s">
        <v>18</v>
      </c>
      <c r="D27" s="182" t="s">
        <v>307</v>
      </c>
      <c r="E27" s="182"/>
      <c r="F27" s="185">
        <f>SUM(F28:F29)</f>
        <v>6091.7999999999993</v>
      </c>
      <c r="G27" s="185">
        <f>SUM(G28:G29)</f>
        <v>-84.300000000000068</v>
      </c>
      <c r="H27" s="185">
        <f t="shared" ref="H27" si="16">SUM(H28:H29)</f>
        <v>6007.5</v>
      </c>
      <c r="I27" s="185">
        <f t="shared" ref="I27:N27" si="17">SUM(I28:I29)</f>
        <v>4897.7</v>
      </c>
      <c r="J27" s="185">
        <f t="shared" ref="J27:K27" si="18">SUM(J28:J29)</f>
        <v>-614.5</v>
      </c>
      <c r="K27" s="185">
        <f t="shared" si="18"/>
        <v>4283.2</v>
      </c>
      <c r="L27" s="185">
        <f t="shared" si="17"/>
        <v>5501.8</v>
      </c>
      <c r="M27" s="185">
        <f t="shared" si="17"/>
        <v>0</v>
      </c>
      <c r="N27" s="185">
        <f t="shared" si="17"/>
        <v>5501.8</v>
      </c>
    </row>
    <row r="28" spans="1:14" s="246" customFormat="1" ht="78.75" outlineLevel="7" x14ac:dyDescent="0.25">
      <c r="A28" s="248" t="s">
        <v>90</v>
      </c>
      <c r="B28" s="249" t="s">
        <v>303</v>
      </c>
      <c r="C28" s="249" t="s">
        <v>18</v>
      </c>
      <c r="D28" s="249" t="s">
        <v>307</v>
      </c>
      <c r="E28" s="249" t="s">
        <v>290</v>
      </c>
      <c r="F28" s="250">
        <v>3907.6</v>
      </c>
      <c r="G28" s="250">
        <v>-850.6</v>
      </c>
      <c r="H28" s="250">
        <f>G28+F28</f>
        <v>3057</v>
      </c>
      <c r="I28" s="250">
        <v>4897.7</v>
      </c>
      <c r="J28" s="250">
        <v>-614.5</v>
      </c>
      <c r="K28" s="250">
        <f>I28+J28</f>
        <v>4283.2</v>
      </c>
      <c r="L28" s="250">
        <v>4796.8</v>
      </c>
      <c r="M28" s="250">
        <v>0</v>
      </c>
      <c r="N28" s="250">
        <f>L28+M28</f>
        <v>4796.8</v>
      </c>
    </row>
    <row r="29" spans="1:14" s="246" customFormat="1" ht="31.5" outlineLevel="7" x14ac:dyDescent="0.25">
      <c r="A29" s="248" t="s">
        <v>110</v>
      </c>
      <c r="B29" s="249" t="s">
        <v>303</v>
      </c>
      <c r="C29" s="249" t="s">
        <v>18</v>
      </c>
      <c r="D29" s="249" t="s">
        <v>307</v>
      </c>
      <c r="E29" s="249" t="s">
        <v>168</v>
      </c>
      <c r="F29" s="250">
        <v>2184.1999999999998</v>
      </c>
      <c r="G29" s="250">
        <f>715.5+50.8</f>
        <v>766.3</v>
      </c>
      <c r="H29" s="250">
        <f>G29+F29</f>
        <v>2950.5</v>
      </c>
      <c r="I29" s="250">
        <v>0</v>
      </c>
      <c r="J29" s="250">
        <v>0</v>
      </c>
      <c r="K29" s="250">
        <f>I29+J29</f>
        <v>0</v>
      </c>
      <c r="L29" s="250">
        <v>705</v>
      </c>
      <c r="M29" s="250">
        <v>0</v>
      </c>
      <c r="N29" s="250">
        <f>L29+M29</f>
        <v>705</v>
      </c>
    </row>
    <row r="30" spans="1:14" s="261" customFormat="1" outlineLevel="7" x14ac:dyDescent="0.25">
      <c r="A30" s="243" t="s">
        <v>447</v>
      </c>
      <c r="B30" s="258" t="s">
        <v>303</v>
      </c>
      <c r="C30" s="258" t="s">
        <v>18</v>
      </c>
      <c r="D30" s="258" t="s">
        <v>444</v>
      </c>
      <c r="E30" s="258"/>
      <c r="F30" s="259">
        <f>F31</f>
        <v>0</v>
      </c>
      <c r="G30" s="259">
        <f t="shared" ref="G30:N30" si="19">G31</f>
        <v>850.6</v>
      </c>
      <c r="H30" s="259">
        <f t="shared" si="19"/>
        <v>850.6</v>
      </c>
      <c r="I30" s="259">
        <f t="shared" si="19"/>
        <v>0</v>
      </c>
      <c r="J30" s="259">
        <f t="shared" si="19"/>
        <v>0</v>
      </c>
      <c r="K30" s="259">
        <f t="shared" si="19"/>
        <v>0</v>
      </c>
      <c r="L30" s="259">
        <f t="shared" si="19"/>
        <v>0</v>
      </c>
      <c r="M30" s="259">
        <f t="shared" si="19"/>
        <v>0</v>
      </c>
      <c r="N30" s="259">
        <f t="shared" si="19"/>
        <v>0</v>
      </c>
    </row>
    <row r="31" spans="1:14" s="246" customFormat="1" ht="78.75" outlineLevel="7" x14ac:dyDescent="0.25">
      <c r="A31" s="248" t="s">
        <v>90</v>
      </c>
      <c r="B31" s="320" t="s">
        <v>303</v>
      </c>
      <c r="C31" s="320" t="s">
        <v>18</v>
      </c>
      <c r="D31" s="320" t="s">
        <v>444</v>
      </c>
      <c r="E31" s="320" t="s">
        <v>290</v>
      </c>
      <c r="F31" s="260"/>
      <c r="G31" s="260">
        <v>850.6</v>
      </c>
      <c r="H31" s="250">
        <f>F31+G31</f>
        <v>850.6</v>
      </c>
      <c r="I31" s="260"/>
      <c r="J31" s="260"/>
      <c r="K31" s="260"/>
      <c r="L31" s="260"/>
      <c r="M31" s="260"/>
      <c r="N31" s="260"/>
    </row>
    <row r="32" spans="1:14" ht="47.25" outlineLevel="2" x14ac:dyDescent="0.25">
      <c r="A32" s="184" t="s">
        <v>19</v>
      </c>
      <c r="B32" s="182" t="s">
        <v>303</v>
      </c>
      <c r="C32" s="182" t="s">
        <v>20</v>
      </c>
      <c r="D32" s="182"/>
      <c r="E32" s="182"/>
      <c r="F32" s="185">
        <f>F33</f>
        <v>263.10000000000002</v>
      </c>
      <c r="G32" s="185">
        <f t="shared" ref="G32:H34" si="20">G33</f>
        <v>0</v>
      </c>
      <c r="H32" s="185">
        <f t="shared" si="20"/>
        <v>263.10000000000002</v>
      </c>
      <c r="I32" s="185">
        <f t="shared" ref="I32:N36" si="21">I33</f>
        <v>0</v>
      </c>
      <c r="J32" s="185">
        <f t="shared" si="21"/>
        <v>0</v>
      </c>
      <c r="K32" s="185">
        <f t="shared" si="21"/>
        <v>0</v>
      </c>
      <c r="L32" s="185">
        <f t="shared" si="21"/>
        <v>0</v>
      </c>
      <c r="M32" s="185">
        <f t="shared" si="21"/>
        <v>0</v>
      </c>
      <c r="N32" s="185">
        <f t="shared" si="21"/>
        <v>0</v>
      </c>
    </row>
    <row r="33" spans="1:14" ht="47.25" outlineLevel="3" x14ac:dyDescent="0.25">
      <c r="A33" s="184" t="s">
        <v>289</v>
      </c>
      <c r="B33" s="182" t="s">
        <v>303</v>
      </c>
      <c r="C33" s="182" t="s">
        <v>20</v>
      </c>
      <c r="D33" s="182" t="s">
        <v>304</v>
      </c>
      <c r="E33" s="182"/>
      <c r="F33" s="185">
        <f>F34</f>
        <v>263.10000000000002</v>
      </c>
      <c r="G33" s="185">
        <f t="shared" si="20"/>
        <v>0</v>
      </c>
      <c r="H33" s="185">
        <f t="shared" si="20"/>
        <v>263.10000000000002</v>
      </c>
      <c r="I33" s="185">
        <f t="shared" si="21"/>
        <v>0</v>
      </c>
      <c r="J33" s="185">
        <f t="shared" si="21"/>
        <v>0</v>
      </c>
      <c r="K33" s="185">
        <f t="shared" si="21"/>
        <v>0</v>
      </c>
      <c r="L33" s="185">
        <f t="shared" si="21"/>
        <v>0</v>
      </c>
      <c r="M33" s="185">
        <f t="shared" si="21"/>
        <v>0</v>
      </c>
      <c r="N33" s="185">
        <f t="shared" si="21"/>
        <v>0</v>
      </c>
    </row>
    <row r="34" spans="1:14" ht="31.5" outlineLevel="4" x14ac:dyDescent="0.25">
      <c r="A34" s="184" t="s">
        <v>78</v>
      </c>
      <c r="B34" s="182" t="s">
        <v>303</v>
      </c>
      <c r="C34" s="182" t="s">
        <v>20</v>
      </c>
      <c r="D34" s="182" t="s">
        <v>305</v>
      </c>
      <c r="E34" s="182"/>
      <c r="F34" s="185">
        <f>F35</f>
        <v>263.10000000000002</v>
      </c>
      <c r="G34" s="185">
        <f t="shared" si="20"/>
        <v>0</v>
      </c>
      <c r="H34" s="185">
        <f t="shared" si="20"/>
        <v>263.10000000000002</v>
      </c>
      <c r="I34" s="185">
        <f t="shared" si="21"/>
        <v>0</v>
      </c>
      <c r="J34" s="185">
        <f t="shared" si="21"/>
        <v>0</v>
      </c>
      <c r="K34" s="185">
        <f t="shared" si="21"/>
        <v>0</v>
      </c>
      <c r="L34" s="185">
        <f t="shared" si="21"/>
        <v>0</v>
      </c>
      <c r="M34" s="185">
        <f t="shared" si="21"/>
        <v>0</v>
      </c>
      <c r="N34" s="185">
        <f t="shared" si="21"/>
        <v>0</v>
      </c>
    </row>
    <row r="35" spans="1:14" outlineLevel="5" x14ac:dyDescent="0.25">
      <c r="A35" s="184" t="s">
        <v>80</v>
      </c>
      <c r="B35" s="182" t="s">
        <v>303</v>
      </c>
      <c r="C35" s="182" t="s">
        <v>20</v>
      </c>
      <c r="D35" s="182" t="s">
        <v>306</v>
      </c>
      <c r="E35" s="182"/>
      <c r="F35" s="185">
        <f>F36+F38</f>
        <v>263.10000000000002</v>
      </c>
      <c r="G35" s="185">
        <f t="shared" ref="G35:H35" si="22">G36+G38</f>
        <v>0</v>
      </c>
      <c r="H35" s="185">
        <f t="shared" si="22"/>
        <v>263.10000000000002</v>
      </c>
      <c r="I35" s="185">
        <f t="shared" ref="I35:N35" si="23">I36+I38</f>
        <v>0</v>
      </c>
      <c r="J35" s="185">
        <f t="shared" ref="J35:K35" si="24">J36+J38</f>
        <v>0</v>
      </c>
      <c r="K35" s="185">
        <f t="shared" si="24"/>
        <v>0</v>
      </c>
      <c r="L35" s="185">
        <f t="shared" si="23"/>
        <v>0</v>
      </c>
      <c r="M35" s="185">
        <f t="shared" si="23"/>
        <v>0</v>
      </c>
      <c r="N35" s="185">
        <f t="shared" si="23"/>
        <v>0</v>
      </c>
    </row>
    <row r="36" spans="1:14" ht="63" outlineLevel="6" x14ac:dyDescent="0.25">
      <c r="A36" s="184" t="s">
        <v>93</v>
      </c>
      <c r="B36" s="182" t="s">
        <v>303</v>
      </c>
      <c r="C36" s="182" t="s">
        <v>20</v>
      </c>
      <c r="D36" s="182" t="s">
        <v>311</v>
      </c>
      <c r="E36" s="182"/>
      <c r="F36" s="185">
        <f>F37</f>
        <v>214</v>
      </c>
      <c r="G36" s="185">
        <f t="shared" ref="G36:H36" si="25">G37</f>
        <v>0</v>
      </c>
      <c r="H36" s="185">
        <f t="shared" si="25"/>
        <v>214</v>
      </c>
      <c r="I36" s="185">
        <f t="shared" si="21"/>
        <v>0</v>
      </c>
      <c r="J36" s="185">
        <f t="shared" si="21"/>
        <v>0</v>
      </c>
      <c r="K36" s="185">
        <f t="shared" si="21"/>
        <v>0</v>
      </c>
      <c r="L36" s="185">
        <f t="shared" si="21"/>
        <v>0</v>
      </c>
      <c r="M36" s="185">
        <f t="shared" si="21"/>
        <v>0</v>
      </c>
      <c r="N36" s="185">
        <f t="shared" si="21"/>
        <v>0</v>
      </c>
    </row>
    <row r="37" spans="1:14" outlineLevel="7" x14ac:dyDescent="0.25">
      <c r="A37" s="186" t="s">
        <v>95</v>
      </c>
      <c r="B37" s="187" t="s">
        <v>303</v>
      </c>
      <c r="C37" s="187" t="s">
        <v>20</v>
      </c>
      <c r="D37" s="187" t="s">
        <v>311</v>
      </c>
      <c r="E37" s="187" t="s">
        <v>98</v>
      </c>
      <c r="F37" s="188">
        <v>214</v>
      </c>
      <c r="G37" s="188">
        <v>0</v>
      </c>
      <c r="H37" s="188">
        <f>G37+F37</f>
        <v>214</v>
      </c>
      <c r="I37" s="188">
        <v>0</v>
      </c>
      <c r="J37" s="188">
        <v>0</v>
      </c>
      <c r="K37" s="188">
        <f>I37+J37</f>
        <v>0</v>
      </c>
      <c r="L37" s="188">
        <v>0</v>
      </c>
      <c r="M37" s="188">
        <v>0</v>
      </c>
      <c r="N37" s="188">
        <f>L37+M37</f>
        <v>0</v>
      </c>
    </row>
    <row r="38" spans="1:14" ht="63" outlineLevel="6" x14ac:dyDescent="0.25">
      <c r="A38" s="184" t="s">
        <v>397</v>
      </c>
      <c r="B38" s="182" t="s">
        <v>303</v>
      </c>
      <c r="C38" s="182" t="s">
        <v>20</v>
      </c>
      <c r="D38" s="182" t="s">
        <v>378</v>
      </c>
      <c r="E38" s="182"/>
      <c r="F38" s="185">
        <f>F39</f>
        <v>49.1</v>
      </c>
      <c r="G38" s="185">
        <f t="shared" ref="G38:H38" si="26">G39</f>
        <v>0</v>
      </c>
      <c r="H38" s="185">
        <f t="shared" si="26"/>
        <v>49.1</v>
      </c>
      <c r="I38" s="185">
        <f t="shared" ref="I38:N38" si="27">I39</f>
        <v>0</v>
      </c>
      <c r="J38" s="185">
        <f t="shared" si="27"/>
        <v>0</v>
      </c>
      <c r="K38" s="185">
        <f t="shared" si="27"/>
        <v>0</v>
      </c>
      <c r="L38" s="185">
        <f t="shared" si="27"/>
        <v>0</v>
      </c>
      <c r="M38" s="185">
        <f t="shared" si="27"/>
        <v>0</v>
      </c>
      <c r="N38" s="185">
        <f t="shared" si="27"/>
        <v>0</v>
      </c>
    </row>
    <row r="39" spans="1:14" outlineLevel="7" x14ac:dyDescent="0.25">
      <c r="A39" s="186" t="s">
        <v>95</v>
      </c>
      <c r="B39" s="187" t="s">
        <v>303</v>
      </c>
      <c r="C39" s="187" t="s">
        <v>20</v>
      </c>
      <c r="D39" s="187" t="s">
        <v>378</v>
      </c>
      <c r="E39" s="187" t="s">
        <v>98</v>
      </c>
      <c r="F39" s="188">
        <v>49.1</v>
      </c>
      <c r="G39" s="188">
        <v>0</v>
      </c>
      <c r="H39" s="188">
        <f>G39+F39</f>
        <v>49.1</v>
      </c>
      <c r="I39" s="188">
        <v>0</v>
      </c>
      <c r="J39" s="188">
        <v>0</v>
      </c>
      <c r="K39" s="188">
        <f>I39+J39</f>
        <v>0</v>
      </c>
      <c r="L39" s="188">
        <v>0</v>
      </c>
      <c r="M39" s="188">
        <v>0</v>
      </c>
      <c r="N39" s="188">
        <f>L39+M39</f>
        <v>0</v>
      </c>
    </row>
    <row r="40" spans="1:14" outlineLevel="2" x14ac:dyDescent="0.25">
      <c r="A40" s="184" t="s">
        <v>312</v>
      </c>
      <c r="B40" s="182" t="s">
        <v>303</v>
      </c>
      <c r="C40" s="182" t="s">
        <v>24</v>
      </c>
      <c r="D40" s="182"/>
      <c r="E40" s="182"/>
      <c r="F40" s="185">
        <f>F41</f>
        <v>10</v>
      </c>
      <c r="G40" s="185">
        <v>0</v>
      </c>
      <c r="H40" s="185">
        <f t="shared" ref="G40:H44" si="28">H41</f>
        <v>10</v>
      </c>
      <c r="I40" s="185">
        <f t="shared" ref="I40:N44" si="29">I41</f>
        <v>5</v>
      </c>
      <c r="J40" s="185">
        <f t="shared" si="29"/>
        <v>0</v>
      </c>
      <c r="K40" s="185">
        <f t="shared" si="29"/>
        <v>5</v>
      </c>
      <c r="L40" s="185">
        <f t="shared" si="29"/>
        <v>5</v>
      </c>
      <c r="M40" s="185">
        <f t="shared" si="29"/>
        <v>0</v>
      </c>
      <c r="N40" s="185">
        <f t="shared" si="29"/>
        <v>5</v>
      </c>
    </row>
    <row r="41" spans="1:14" ht="47.25" outlineLevel="3" x14ac:dyDescent="0.25">
      <c r="A41" s="184" t="s">
        <v>111</v>
      </c>
      <c r="B41" s="182" t="s">
        <v>303</v>
      </c>
      <c r="C41" s="182" t="s">
        <v>24</v>
      </c>
      <c r="D41" s="182" t="s">
        <v>313</v>
      </c>
      <c r="E41" s="182"/>
      <c r="F41" s="185">
        <f>F42</f>
        <v>10</v>
      </c>
      <c r="G41" s="185">
        <f t="shared" si="28"/>
        <v>0</v>
      </c>
      <c r="H41" s="185">
        <f t="shared" si="28"/>
        <v>10</v>
      </c>
      <c r="I41" s="185">
        <f t="shared" si="29"/>
        <v>5</v>
      </c>
      <c r="J41" s="185">
        <f t="shared" si="29"/>
        <v>0</v>
      </c>
      <c r="K41" s="185">
        <f t="shared" si="29"/>
        <v>5</v>
      </c>
      <c r="L41" s="185">
        <f t="shared" si="29"/>
        <v>5</v>
      </c>
      <c r="M41" s="185">
        <f t="shared" si="29"/>
        <v>0</v>
      </c>
      <c r="N41" s="185">
        <f t="shared" si="29"/>
        <v>5</v>
      </c>
    </row>
    <row r="42" spans="1:14" outlineLevel="4" x14ac:dyDescent="0.25">
      <c r="A42" s="184" t="s">
        <v>80</v>
      </c>
      <c r="B42" s="182" t="s">
        <v>303</v>
      </c>
      <c r="C42" s="182" t="s">
        <v>24</v>
      </c>
      <c r="D42" s="182" t="s">
        <v>314</v>
      </c>
      <c r="E42" s="182"/>
      <c r="F42" s="185">
        <f>F43</f>
        <v>10</v>
      </c>
      <c r="G42" s="185">
        <f t="shared" si="28"/>
        <v>0</v>
      </c>
      <c r="H42" s="185">
        <f t="shared" si="28"/>
        <v>10</v>
      </c>
      <c r="I42" s="185">
        <f t="shared" si="29"/>
        <v>5</v>
      </c>
      <c r="J42" s="185">
        <f t="shared" si="29"/>
        <v>0</v>
      </c>
      <c r="K42" s="185">
        <f t="shared" si="29"/>
        <v>5</v>
      </c>
      <c r="L42" s="185">
        <f t="shared" si="29"/>
        <v>5</v>
      </c>
      <c r="M42" s="185">
        <f t="shared" si="29"/>
        <v>0</v>
      </c>
      <c r="N42" s="185">
        <f t="shared" si="29"/>
        <v>5</v>
      </c>
    </row>
    <row r="43" spans="1:14" outlineLevel="5" x14ac:dyDescent="0.25">
      <c r="A43" s="184" t="s">
        <v>80</v>
      </c>
      <c r="B43" s="182" t="s">
        <v>303</v>
      </c>
      <c r="C43" s="182" t="s">
        <v>24</v>
      </c>
      <c r="D43" s="182" t="s">
        <v>315</v>
      </c>
      <c r="E43" s="182"/>
      <c r="F43" s="185">
        <f>F44</f>
        <v>10</v>
      </c>
      <c r="G43" s="185">
        <f t="shared" si="28"/>
        <v>0</v>
      </c>
      <c r="H43" s="185">
        <f t="shared" si="28"/>
        <v>10</v>
      </c>
      <c r="I43" s="185">
        <f t="shared" si="29"/>
        <v>5</v>
      </c>
      <c r="J43" s="185">
        <f t="shared" si="29"/>
        <v>0</v>
      </c>
      <c r="K43" s="185">
        <f t="shared" si="29"/>
        <v>5</v>
      </c>
      <c r="L43" s="185">
        <f t="shared" si="29"/>
        <v>5</v>
      </c>
      <c r="M43" s="185">
        <f t="shared" si="29"/>
        <v>0</v>
      </c>
      <c r="N43" s="185">
        <f t="shared" si="29"/>
        <v>5</v>
      </c>
    </row>
    <row r="44" spans="1:14" ht="31.5" outlineLevel="6" x14ac:dyDescent="0.25">
      <c r="A44" s="184" t="s">
        <v>105</v>
      </c>
      <c r="B44" s="182" t="s">
        <v>303</v>
      </c>
      <c r="C44" s="182" t="s">
        <v>24</v>
      </c>
      <c r="D44" s="182" t="s">
        <v>316</v>
      </c>
      <c r="E44" s="182"/>
      <c r="F44" s="185">
        <f>F45</f>
        <v>10</v>
      </c>
      <c r="G44" s="185">
        <f t="shared" si="28"/>
        <v>0</v>
      </c>
      <c r="H44" s="185">
        <f t="shared" si="28"/>
        <v>10</v>
      </c>
      <c r="I44" s="185">
        <f t="shared" si="29"/>
        <v>5</v>
      </c>
      <c r="J44" s="185">
        <f t="shared" si="29"/>
        <v>0</v>
      </c>
      <c r="K44" s="185">
        <f t="shared" si="29"/>
        <v>5</v>
      </c>
      <c r="L44" s="185">
        <f t="shared" si="29"/>
        <v>5</v>
      </c>
      <c r="M44" s="185">
        <f t="shared" si="29"/>
        <v>0</v>
      </c>
      <c r="N44" s="185">
        <f t="shared" si="29"/>
        <v>5</v>
      </c>
    </row>
    <row r="45" spans="1:14" outlineLevel="7" x14ac:dyDescent="0.25">
      <c r="A45" s="186" t="s">
        <v>291</v>
      </c>
      <c r="B45" s="187" t="s">
        <v>303</v>
      </c>
      <c r="C45" s="187" t="s">
        <v>24</v>
      </c>
      <c r="D45" s="187" t="s">
        <v>316</v>
      </c>
      <c r="E45" s="187" t="s">
        <v>22</v>
      </c>
      <c r="F45" s="188">
        <v>10</v>
      </c>
      <c r="G45" s="236">
        <v>0</v>
      </c>
      <c r="H45" s="188">
        <f>G45+F45</f>
        <v>10</v>
      </c>
      <c r="I45" s="188">
        <v>5</v>
      </c>
      <c r="J45" s="188">
        <v>0</v>
      </c>
      <c r="K45" s="188">
        <f>I45+J45</f>
        <v>5</v>
      </c>
      <c r="L45" s="188">
        <v>5</v>
      </c>
      <c r="M45" s="188">
        <v>0</v>
      </c>
      <c r="N45" s="188">
        <f>L45+M45</f>
        <v>5</v>
      </c>
    </row>
    <row r="46" spans="1:14" outlineLevel="2" x14ac:dyDescent="0.25">
      <c r="A46" s="184" t="s">
        <v>25</v>
      </c>
      <c r="B46" s="182" t="s">
        <v>303</v>
      </c>
      <c r="C46" s="182" t="s">
        <v>26</v>
      </c>
      <c r="D46" s="182"/>
      <c r="E46" s="182"/>
      <c r="F46" s="185">
        <f>F47+F52</f>
        <v>114.6</v>
      </c>
      <c r="G46" s="185">
        <f t="shared" ref="G46:H46" si="30">G47+G52</f>
        <v>26.9</v>
      </c>
      <c r="H46" s="185">
        <f t="shared" si="30"/>
        <v>141.5</v>
      </c>
      <c r="I46" s="185">
        <f t="shared" ref="I46:N46" si="31">I47+I52</f>
        <v>8.5</v>
      </c>
      <c r="J46" s="185">
        <f t="shared" ref="J46:K46" si="32">J47+J52</f>
        <v>0</v>
      </c>
      <c r="K46" s="185">
        <f t="shared" si="32"/>
        <v>8.5</v>
      </c>
      <c r="L46" s="185">
        <f t="shared" si="31"/>
        <v>8.5</v>
      </c>
      <c r="M46" s="185">
        <f t="shared" si="31"/>
        <v>0</v>
      </c>
      <c r="N46" s="185">
        <f t="shared" si="31"/>
        <v>8.5</v>
      </c>
    </row>
    <row r="47" spans="1:14" ht="47.25" outlineLevel="3" x14ac:dyDescent="0.25">
      <c r="A47" s="184" t="s">
        <v>289</v>
      </c>
      <c r="B47" s="182" t="s">
        <v>303</v>
      </c>
      <c r="C47" s="182" t="s">
        <v>26</v>
      </c>
      <c r="D47" s="182" t="s">
        <v>304</v>
      </c>
      <c r="E47" s="182"/>
      <c r="F47" s="185">
        <f>F48</f>
        <v>3.5</v>
      </c>
      <c r="G47" s="185">
        <f t="shared" ref="G47:H50" si="33">G48</f>
        <v>0</v>
      </c>
      <c r="H47" s="185">
        <f t="shared" si="33"/>
        <v>3.5</v>
      </c>
      <c r="I47" s="185">
        <f t="shared" ref="I47:N50" si="34">I48</f>
        <v>3.5</v>
      </c>
      <c r="J47" s="185">
        <f t="shared" si="34"/>
        <v>0</v>
      </c>
      <c r="K47" s="185">
        <f t="shared" si="34"/>
        <v>3.5</v>
      </c>
      <c r="L47" s="185">
        <f t="shared" si="34"/>
        <v>3.5</v>
      </c>
      <c r="M47" s="185">
        <f t="shared" si="34"/>
        <v>0</v>
      </c>
      <c r="N47" s="185">
        <f t="shared" si="34"/>
        <v>3.5</v>
      </c>
    </row>
    <row r="48" spans="1:14" ht="31.5" outlineLevel="4" x14ac:dyDescent="0.25">
      <c r="A48" s="184" t="s">
        <v>78</v>
      </c>
      <c r="B48" s="182" t="s">
        <v>303</v>
      </c>
      <c r="C48" s="182" t="s">
        <v>26</v>
      </c>
      <c r="D48" s="182" t="s">
        <v>305</v>
      </c>
      <c r="E48" s="182"/>
      <c r="F48" s="185">
        <f>F49</f>
        <v>3.5</v>
      </c>
      <c r="G48" s="185">
        <f t="shared" si="33"/>
        <v>0</v>
      </c>
      <c r="H48" s="185">
        <f t="shared" si="33"/>
        <v>3.5</v>
      </c>
      <c r="I48" s="185">
        <f t="shared" si="34"/>
        <v>3.5</v>
      </c>
      <c r="J48" s="185">
        <f t="shared" si="34"/>
        <v>0</v>
      </c>
      <c r="K48" s="185">
        <f t="shared" si="34"/>
        <v>3.5</v>
      </c>
      <c r="L48" s="185">
        <f t="shared" si="34"/>
        <v>3.5</v>
      </c>
      <c r="M48" s="185">
        <f t="shared" si="34"/>
        <v>0</v>
      </c>
      <c r="N48" s="185">
        <f t="shared" si="34"/>
        <v>3.5</v>
      </c>
    </row>
    <row r="49" spans="1:14" outlineLevel="5" x14ac:dyDescent="0.25">
      <c r="A49" s="184" t="s">
        <v>80</v>
      </c>
      <c r="B49" s="182" t="s">
        <v>303</v>
      </c>
      <c r="C49" s="182" t="s">
        <v>26</v>
      </c>
      <c r="D49" s="182" t="s">
        <v>306</v>
      </c>
      <c r="E49" s="182"/>
      <c r="F49" s="185">
        <f>F50</f>
        <v>3.5</v>
      </c>
      <c r="G49" s="185">
        <f t="shared" si="33"/>
        <v>0</v>
      </c>
      <c r="H49" s="185">
        <f t="shared" si="33"/>
        <v>3.5</v>
      </c>
      <c r="I49" s="185">
        <f t="shared" si="34"/>
        <v>3.5</v>
      </c>
      <c r="J49" s="185">
        <f t="shared" si="34"/>
        <v>0</v>
      </c>
      <c r="K49" s="185">
        <f t="shared" si="34"/>
        <v>3.5</v>
      </c>
      <c r="L49" s="185">
        <f t="shared" si="34"/>
        <v>3.5</v>
      </c>
      <c r="M49" s="185">
        <f t="shared" si="34"/>
        <v>0</v>
      </c>
      <c r="N49" s="185">
        <f t="shared" si="34"/>
        <v>3.5</v>
      </c>
    </row>
    <row r="50" spans="1:14" ht="78.75" outlineLevel="6" x14ac:dyDescent="0.25">
      <c r="A50" s="184" t="s">
        <v>108</v>
      </c>
      <c r="B50" s="182" t="s">
        <v>303</v>
      </c>
      <c r="C50" s="182" t="s">
        <v>26</v>
      </c>
      <c r="D50" s="182" t="s">
        <v>317</v>
      </c>
      <c r="E50" s="182"/>
      <c r="F50" s="185">
        <f>F51</f>
        <v>3.5</v>
      </c>
      <c r="G50" s="185">
        <f t="shared" si="33"/>
        <v>0</v>
      </c>
      <c r="H50" s="185">
        <f t="shared" si="33"/>
        <v>3.5</v>
      </c>
      <c r="I50" s="185">
        <f t="shared" si="34"/>
        <v>3.5</v>
      </c>
      <c r="J50" s="185">
        <f t="shared" si="34"/>
        <v>0</v>
      </c>
      <c r="K50" s="185">
        <f t="shared" si="34"/>
        <v>3.5</v>
      </c>
      <c r="L50" s="185">
        <f t="shared" si="34"/>
        <v>3.5</v>
      </c>
      <c r="M50" s="185">
        <f t="shared" si="34"/>
        <v>0</v>
      </c>
      <c r="N50" s="185">
        <f t="shared" si="34"/>
        <v>3.5</v>
      </c>
    </row>
    <row r="51" spans="1:14" s="246" customFormat="1" ht="31.5" outlineLevel="7" x14ac:dyDescent="0.25">
      <c r="A51" s="248" t="s">
        <v>110</v>
      </c>
      <c r="B51" s="249" t="s">
        <v>303</v>
      </c>
      <c r="C51" s="249" t="s">
        <v>26</v>
      </c>
      <c r="D51" s="249" t="s">
        <v>317</v>
      </c>
      <c r="E51" s="249" t="s">
        <v>168</v>
      </c>
      <c r="F51" s="250">
        <v>3.5</v>
      </c>
      <c r="G51" s="250">
        <v>0</v>
      </c>
      <c r="H51" s="250">
        <f>G51+F51</f>
        <v>3.5</v>
      </c>
      <c r="I51" s="250">
        <v>3.5</v>
      </c>
      <c r="J51" s="250">
        <v>0</v>
      </c>
      <c r="K51" s="250">
        <f>I51+J51</f>
        <v>3.5</v>
      </c>
      <c r="L51" s="250">
        <v>3.5</v>
      </c>
      <c r="M51" s="250">
        <v>0</v>
      </c>
      <c r="N51" s="250">
        <f>L51+M51</f>
        <v>3.5</v>
      </c>
    </row>
    <row r="52" spans="1:14" ht="47.25" outlineLevel="3" x14ac:dyDescent="0.25">
      <c r="A52" s="184" t="s">
        <v>111</v>
      </c>
      <c r="B52" s="182" t="s">
        <v>303</v>
      </c>
      <c r="C52" s="182" t="s">
        <v>26</v>
      </c>
      <c r="D52" s="182" t="s">
        <v>313</v>
      </c>
      <c r="E52" s="182"/>
      <c r="F52" s="185">
        <f>F53</f>
        <v>111.1</v>
      </c>
      <c r="G52" s="185">
        <f t="shared" ref="G52:H54" si="35">G53</f>
        <v>26.9</v>
      </c>
      <c r="H52" s="185">
        <f t="shared" si="35"/>
        <v>138</v>
      </c>
      <c r="I52" s="185">
        <f t="shared" ref="I52:N55" si="36">I53</f>
        <v>5</v>
      </c>
      <c r="J52" s="185">
        <f t="shared" si="36"/>
        <v>0</v>
      </c>
      <c r="K52" s="185">
        <f t="shared" si="36"/>
        <v>5</v>
      </c>
      <c r="L52" s="185">
        <f t="shared" si="36"/>
        <v>5</v>
      </c>
      <c r="M52" s="185">
        <f t="shared" si="36"/>
        <v>0</v>
      </c>
      <c r="N52" s="185">
        <f t="shared" si="36"/>
        <v>5</v>
      </c>
    </row>
    <row r="53" spans="1:14" outlineLevel="4" x14ac:dyDescent="0.25">
      <c r="A53" s="184" t="s">
        <v>80</v>
      </c>
      <c r="B53" s="182" t="s">
        <v>303</v>
      </c>
      <c r="C53" s="182" t="s">
        <v>26</v>
      </c>
      <c r="D53" s="182" t="s">
        <v>314</v>
      </c>
      <c r="E53" s="182"/>
      <c r="F53" s="185">
        <f>F54</f>
        <v>111.1</v>
      </c>
      <c r="G53" s="185">
        <f t="shared" si="35"/>
        <v>26.9</v>
      </c>
      <c r="H53" s="185">
        <f t="shared" si="35"/>
        <v>138</v>
      </c>
      <c r="I53" s="185">
        <f t="shared" si="36"/>
        <v>5</v>
      </c>
      <c r="J53" s="185">
        <f t="shared" si="36"/>
        <v>0</v>
      </c>
      <c r="K53" s="185">
        <f t="shared" si="36"/>
        <v>5</v>
      </c>
      <c r="L53" s="185">
        <f t="shared" si="36"/>
        <v>5</v>
      </c>
      <c r="M53" s="185">
        <f t="shared" si="36"/>
        <v>0</v>
      </c>
      <c r="N53" s="185">
        <f t="shared" si="36"/>
        <v>5</v>
      </c>
    </row>
    <row r="54" spans="1:14" outlineLevel="5" x14ac:dyDescent="0.25">
      <c r="A54" s="184" t="s">
        <v>80</v>
      </c>
      <c r="B54" s="182" t="s">
        <v>303</v>
      </c>
      <c r="C54" s="182" t="s">
        <v>26</v>
      </c>
      <c r="D54" s="182" t="s">
        <v>315</v>
      </c>
      <c r="E54" s="182"/>
      <c r="F54" s="185">
        <f>F55</f>
        <v>111.1</v>
      </c>
      <c r="G54" s="185">
        <f t="shared" si="35"/>
        <v>26.9</v>
      </c>
      <c r="H54" s="185">
        <f t="shared" si="35"/>
        <v>138</v>
      </c>
      <c r="I54" s="185">
        <f t="shared" si="36"/>
        <v>5</v>
      </c>
      <c r="J54" s="185">
        <f t="shared" si="36"/>
        <v>0</v>
      </c>
      <c r="K54" s="185">
        <f t="shared" si="36"/>
        <v>5</v>
      </c>
      <c r="L54" s="185">
        <f t="shared" si="36"/>
        <v>5</v>
      </c>
      <c r="M54" s="185">
        <f t="shared" si="36"/>
        <v>0</v>
      </c>
      <c r="N54" s="185">
        <f t="shared" si="36"/>
        <v>5</v>
      </c>
    </row>
    <row r="55" spans="1:14" ht="78.75" outlineLevel="6" x14ac:dyDescent="0.25">
      <c r="A55" s="184" t="s">
        <v>114</v>
      </c>
      <c r="B55" s="182" t="s">
        <v>303</v>
      </c>
      <c r="C55" s="182" t="s">
        <v>26</v>
      </c>
      <c r="D55" s="182" t="s">
        <v>318</v>
      </c>
      <c r="E55" s="182"/>
      <c r="F55" s="185">
        <f>F56</f>
        <v>111.1</v>
      </c>
      <c r="G55" s="185">
        <f>G56</f>
        <v>26.9</v>
      </c>
      <c r="H55" s="185">
        <f>H56</f>
        <v>138</v>
      </c>
      <c r="I55" s="185">
        <f t="shared" si="36"/>
        <v>5</v>
      </c>
      <c r="J55" s="185">
        <f t="shared" si="36"/>
        <v>0</v>
      </c>
      <c r="K55" s="185">
        <f t="shared" si="36"/>
        <v>5</v>
      </c>
      <c r="L55" s="185">
        <f t="shared" si="36"/>
        <v>5</v>
      </c>
      <c r="M55" s="185">
        <f t="shared" si="36"/>
        <v>0</v>
      </c>
      <c r="N55" s="185">
        <f t="shared" si="36"/>
        <v>5</v>
      </c>
    </row>
    <row r="56" spans="1:14" s="246" customFormat="1" outlineLevel="7" x14ac:dyDescent="0.25">
      <c r="A56" s="248" t="s">
        <v>291</v>
      </c>
      <c r="B56" s="249" t="s">
        <v>303</v>
      </c>
      <c r="C56" s="249" t="s">
        <v>26</v>
      </c>
      <c r="D56" s="249" t="s">
        <v>318</v>
      </c>
      <c r="E56" s="249" t="s">
        <v>22</v>
      </c>
      <c r="F56" s="250">
        <v>111.1</v>
      </c>
      <c r="G56" s="250">
        <v>26.9</v>
      </c>
      <c r="H56" s="250">
        <f>G56+F56</f>
        <v>138</v>
      </c>
      <c r="I56" s="250">
        <v>5</v>
      </c>
      <c r="J56" s="250">
        <v>0</v>
      </c>
      <c r="K56" s="250">
        <f>I56+J56</f>
        <v>5</v>
      </c>
      <c r="L56" s="250">
        <v>5</v>
      </c>
      <c r="M56" s="250">
        <v>0</v>
      </c>
      <c r="N56" s="250">
        <f>L56+M56</f>
        <v>5</v>
      </c>
    </row>
    <row r="57" spans="1:14" outlineLevel="1" x14ac:dyDescent="0.25">
      <c r="A57" s="184" t="s">
        <v>27</v>
      </c>
      <c r="B57" s="182" t="s">
        <v>303</v>
      </c>
      <c r="C57" s="182" t="s">
        <v>28</v>
      </c>
      <c r="D57" s="182"/>
      <c r="E57" s="182"/>
      <c r="F57" s="185">
        <f>F58</f>
        <v>285.5</v>
      </c>
      <c r="G57" s="185">
        <f t="shared" ref="G57:H61" si="37">G58</f>
        <v>0</v>
      </c>
      <c r="H57" s="185">
        <f t="shared" si="37"/>
        <v>285.5</v>
      </c>
      <c r="I57" s="185">
        <f t="shared" ref="I57:N61" si="38">I58</f>
        <v>317.2</v>
      </c>
      <c r="J57" s="185">
        <f t="shared" si="38"/>
        <v>0</v>
      </c>
      <c r="K57" s="185">
        <f t="shared" si="38"/>
        <v>317.2</v>
      </c>
      <c r="L57" s="185">
        <f t="shared" si="38"/>
        <v>400.8</v>
      </c>
      <c r="M57" s="185">
        <f t="shared" si="38"/>
        <v>0</v>
      </c>
      <c r="N57" s="185">
        <f t="shared" si="38"/>
        <v>400.8</v>
      </c>
    </row>
    <row r="58" spans="1:14" outlineLevel="2" x14ac:dyDescent="0.25">
      <c r="A58" s="184" t="s">
        <v>29</v>
      </c>
      <c r="B58" s="182" t="s">
        <v>303</v>
      </c>
      <c r="C58" s="182" t="s">
        <v>30</v>
      </c>
      <c r="D58" s="182"/>
      <c r="E58" s="182"/>
      <c r="F58" s="185">
        <f>F59</f>
        <v>285.5</v>
      </c>
      <c r="G58" s="185">
        <f t="shared" si="37"/>
        <v>0</v>
      </c>
      <c r="H58" s="185">
        <f t="shared" si="37"/>
        <v>285.5</v>
      </c>
      <c r="I58" s="185">
        <f t="shared" si="38"/>
        <v>317.2</v>
      </c>
      <c r="J58" s="185">
        <f t="shared" si="38"/>
        <v>0</v>
      </c>
      <c r="K58" s="185">
        <f t="shared" si="38"/>
        <v>317.2</v>
      </c>
      <c r="L58" s="185">
        <f t="shared" si="38"/>
        <v>400.8</v>
      </c>
      <c r="M58" s="185">
        <f t="shared" si="38"/>
        <v>0</v>
      </c>
      <c r="N58" s="185">
        <f t="shared" si="38"/>
        <v>400.8</v>
      </c>
    </row>
    <row r="59" spans="1:14" ht="47.25" outlineLevel="3" x14ac:dyDescent="0.25">
      <c r="A59" s="184" t="s">
        <v>111</v>
      </c>
      <c r="B59" s="182" t="s">
        <v>303</v>
      </c>
      <c r="C59" s="182" t="s">
        <v>30</v>
      </c>
      <c r="D59" s="182" t="s">
        <v>313</v>
      </c>
      <c r="E59" s="182"/>
      <c r="F59" s="185">
        <f>F60</f>
        <v>285.5</v>
      </c>
      <c r="G59" s="185">
        <f t="shared" si="37"/>
        <v>0</v>
      </c>
      <c r="H59" s="185">
        <f t="shared" si="37"/>
        <v>285.5</v>
      </c>
      <c r="I59" s="185">
        <f t="shared" si="38"/>
        <v>317.2</v>
      </c>
      <c r="J59" s="185">
        <f t="shared" si="38"/>
        <v>0</v>
      </c>
      <c r="K59" s="185">
        <f t="shared" si="38"/>
        <v>317.2</v>
      </c>
      <c r="L59" s="185">
        <f t="shared" si="38"/>
        <v>400.8</v>
      </c>
      <c r="M59" s="185">
        <f t="shared" si="38"/>
        <v>0</v>
      </c>
      <c r="N59" s="185">
        <f t="shared" si="38"/>
        <v>400.8</v>
      </c>
    </row>
    <row r="60" spans="1:14" outlineLevel="4" x14ac:dyDescent="0.25">
      <c r="A60" s="184" t="s">
        <v>80</v>
      </c>
      <c r="B60" s="182" t="s">
        <v>303</v>
      </c>
      <c r="C60" s="182" t="s">
        <v>30</v>
      </c>
      <c r="D60" s="182" t="s">
        <v>314</v>
      </c>
      <c r="E60" s="182"/>
      <c r="F60" s="185">
        <f>F61</f>
        <v>285.5</v>
      </c>
      <c r="G60" s="185">
        <f t="shared" si="37"/>
        <v>0</v>
      </c>
      <c r="H60" s="185">
        <f t="shared" si="37"/>
        <v>285.5</v>
      </c>
      <c r="I60" s="185">
        <f t="shared" si="38"/>
        <v>317.2</v>
      </c>
      <c r="J60" s="185">
        <f t="shared" si="38"/>
        <v>0</v>
      </c>
      <c r="K60" s="185">
        <f t="shared" si="38"/>
        <v>317.2</v>
      </c>
      <c r="L60" s="185">
        <f t="shared" si="38"/>
        <v>400.8</v>
      </c>
      <c r="M60" s="185">
        <f t="shared" si="38"/>
        <v>0</v>
      </c>
      <c r="N60" s="185">
        <f t="shared" si="38"/>
        <v>400.8</v>
      </c>
    </row>
    <row r="61" spans="1:14" outlineLevel="5" x14ac:dyDescent="0.25">
      <c r="A61" s="184" t="s">
        <v>80</v>
      </c>
      <c r="B61" s="182" t="s">
        <v>303</v>
      </c>
      <c r="C61" s="182" t="s">
        <v>30</v>
      </c>
      <c r="D61" s="182" t="s">
        <v>315</v>
      </c>
      <c r="E61" s="182"/>
      <c r="F61" s="185">
        <f>F62</f>
        <v>285.5</v>
      </c>
      <c r="G61" s="185">
        <f t="shared" si="37"/>
        <v>0</v>
      </c>
      <c r="H61" s="185">
        <f t="shared" si="37"/>
        <v>285.5</v>
      </c>
      <c r="I61" s="185">
        <f t="shared" si="38"/>
        <v>317.2</v>
      </c>
      <c r="J61" s="185">
        <f t="shared" si="38"/>
        <v>0</v>
      </c>
      <c r="K61" s="185">
        <f t="shared" si="38"/>
        <v>317.2</v>
      </c>
      <c r="L61" s="185">
        <f t="shared" si="38"/>
        <v>400.8</v>
      </c>
      <c r="M61" s="185">
        <f t="shared" si="38"/>
        <v>0</v>
      </c>
      <c r="N61" s="185">
        <f t="shared" si="38"/>
        <v>400.8</v>
      </c>
    </row>
    <row r="62" spans="1:14" ht="47.25" outlineLevel="6" x14ac:dyDescent="0.25">
      <c r="A62" s="184" t="s">
        <v>118</v>
      </c>
      <c r="B62" s="182" t="s">
        <v>303</v>
      </c>
      <c r="C62" s="182" t="s">
        <v>30</v>
      </c>
      <c r="D62" s="182" t="s">
        <v>319</v>
      </c>
      <c r="E62" s="182"/>
      <c r="F62" s="185">
        <f>F63+F64</f>
        <v>285.5</v>
      </c>
      <c r="G62" s="185">
        <f t="shared" ref="G62:H62" si="39">G63+G64</f>
        <v>0</v>
      </c>
      <c r="H62" s="185">
        <f t="shared" si="39"/>
        <v>285.5</v>
      </c>
      <c r="I62" s="185">
        <f t="shared" ref="I62:N62" si="40">I63+I64</f>
        <v>317.2</v>
      </c>
      <c r="J62" s="185">
        <f t="shared" ref="J62:K62" si="41">J63+J64</f>
        <v>0</v>
      </c>
      <c r="K62" s="185">
        <f t="shared" si="41"/>
        <v>317.2</v>
      </c>
      <c r="L62" s="185">
        <f t="shared" si="40"/>
        <v>400.8</v>
      </c>
      <c r="M62" s="185">
        <f t="shared" si="40"/>
        <v>0</v>
      </c>
      <c r="N62" s="185">
        <f t="shared" si="40"/>
        <v>400.8</v>
      </c>
    </row>
    <row r="63" spans="1:14" ht="78.75" outlineLevel="7" x14ac:dyDescent="0.25">
      <c r="A63" s="186" t="s">
        <v>90</v>
      </c>
      <c r="B63" s="187" t="s">
        <v>303</v>
      </c>
      <c r="C63" s="187" t="s">
        <v>30</v>
      </c>
      <c r="D63" s="187" t="s">
        <v>319</v>
      </c>
      <c r="E63" s="187" t="s">
        <v>290</v>
      </c>
      <c r="F63" s="188">
        <v>259.5</v>
      </c>
      <c r="G63" s="188"/>
      <c r="H63" s="188">
        <f>G63+F63</f>
        <v>259.5</v>
      </c>
      <c r="I63" s="188">
        <v>291.2</v>
      </c>
      <c r="J63" s="188">
        <v>0</v>
      </c>
      <c r="K63" s="188">
        <f>I63+J63</f>
        <v>291.2</v>
      </c>
      <c r="L63" s="188">
        <v>374.8</v>
      </c>
      <c r="M63" s="188">
        <v>0</v>
      </c>
      <c r="N63" s="188">
        <f>L63+M63</f>
        <v>374.8</v>
      </c>
    </row>
    <row r="64" spans="1:14" ht="31.5" outlineLevel="7" x14ac:dyDescent="0.25">
      <c r="A64" s="186" t="s">
        <v>110</v>
      </c>
      <c r="B64" s="187" t="s">
        <v>303</v>
      </c>
      <c r="C64" s="187" t="s">
        <v>30</v>
      </c>
      <c r="D64" s="187" t="s">
        <v>319</v>
      </c>
      <c r="E64" s="187" t="s">
        <v>168</v>
      </c>
      <c r="F64" s="188">
        <v>26</v>
      </c>
      <c r="G64" s="188"/>
      <c r="H64" s="188">
        <f>G64+F64</f>
        <v>26</v>
      </c>
      <c r="I64" s="188">
        <v>26</v>
      </c>
      <c r="J64" s="188">
        <v>0</v>
      </c>
      <c r="K64" s="188">
        <f>I64+J64</f>
        <v>26</v>
      </c>
      <c r="L64" s="188">
        <v>26</v>
      </c>
      <c r="M64" s="188">
        <v>0</v>
      </c>
      <c r="N64" s="188">
        <f>L64+M64</f>
        <v>26</v>
      </c>
    </row>
    <row r="65" spans="1:14" ht="31.5" outlineLevel="1" x14ac:dyDescent="0.25">
      <c r="A65" s="184" t="s">
        <v>31</v>
      </c>
      <c r="B65" s="182" t="s">
        <v>303</v>
      </c>
      <c r="C65" s="182" t="s">
        <v>32</v>
      </c>
      <c r="D65" s="182"/>
      <c r="E65" s="182"/>
      <c r="F65" s="185">
        <f>F66</f>
        <v>745.6</v>
      </c>
      <c r="G65" s="185">
        <f t="shared" ref="G65:H66" si="42">G66</f>
        <v>14</v>
      </c>
      <c r="H65" s="185">
        <f t="shared" si="42"/>
        <v>759.6</v>
      </c>
      <c r="I65" s="185">
        <f t="shared" ref="I65:N66" si="43">I66</f>
        <v>50</v>
      </c>
      <c r="J65" s="185">
        <f t="shared" si="43"/>
        <v>0</v>
      </c>
      <c r="K65" s="185">
        <f t="shared" si="43"/>
        <v>50</v>
      </c>
      <c r="L65" s="185">
        <f t="shared" si="43"/>
        <v>50</v>
      </c>
      <c r="M65" s="185">
        <f t="shared" si="43"/>
        <v>0</v>
      </c>
      <c r="N65" s="185">
        <f t="shared" si="43"/>
        <v>50</v>
      </c>
    </row>
    <row r="66" spans="1:14" ht="47.25" outlineLevel="2" x14ac:dyDescent="0.25">
      <c r="A66" s="184" t="s">
        <v>320</v>
      </c>
      <c r="B66" s="182" t="s">
        <v>303</v>
      </c>
      <c r="C66" s="182" t="s">
        <v>34</v>
      </c>
      <c r="D66" s="182"/>
      <c r="E66" s="182"/>
      <c r="F66" s="185">
        <f>F67</f>
        <v>745.6</v>
      </c>
      <c r="G66" s="185">
        <f t="shared" si="42"/>
        <v>14</v>
      </c>
      <c r="H66" s="185">
        <f t="shared" si="42"/>
        <v>759.6</v>
      </c>
      <c r="I66" s="185">
        <f t="shared" si="43"/>
        <v>50</v>
      </c>
      <c r="J66" s="185">
        <f t="shared" si="43"/>
        <v>0</v>
      </c>
      <c r="K66" s="185">
        <f t="shared" si="43"/>
        <v>50</v>
      </c>
      <c r="L66" s="185">
        <f t="shared" si="43"/>
        <v>50</v>
      </c>
      <c r="M66" s="185">
        <f t="shared" si="43"/>
        <v>0</v>
      </c>
      <c r="N66" s="185">
        <f t="shared" si="43"/>
        <v>50</v>
      </c>
    </row>
    <row r="67" spans="1:14" ht="63" outlineLevel="3" x14ac:dyDescent="0.25">
      <c r="A67" s="184" t="s">
        <v>398</v>
      </c>
      <c r="B67" s="182" t="s">
        <v>303</v>
      </c>
      <c r="C67" s="182" t="s">
        <v>34</v>
      </c>
      <c r="D67" s="182" t="s">
        <v>321</v>
      </c>
      <c r="E67" s="182"/>
      <c r="F67" s="185">
        <f>F68+F80</f>
        <v>745.6</v>
      </c>
      <c r="G67" s="185">
        <f t="shared" ref="G67:H67" si="44">G68+G80</f>
        <v>14</v>
      </c>
      <c r="H67" s="185">
        <f t="shared" si="44"/>
        <v>759.6</v>
      </c>
      <c r="I67" s="185">
        <f t="shared" ref="I67:N67" si="45">I68+I80</f>
        <v>50</v>
      </c>
      <c r="J67" s="185">
        <f t="shared" ref="J67:K67" si="46">J68+J80</f>
        <v>0</v>
      </c>
      <c r="K67" s="185">
        <f t="shared" si="46"/>
        <v>50</v>
      </c>
      <c r="L67" s="185">
        <f t="shared" si="45"/>
        <v>50</v>
      </c>
      <c r="M67" s="185">
        <f t="shared" si="45"/>
        <v>0</v>
      </c>
      <c r="N67" s="185">
        <f t="shared" si="45"/>
        <v>50</v>
      </c>
    </row>
    <row r="68" spans="1:14" outlineLevel="4" x14ac:dyDescent="0.25">
      <c r="A68" s="184" t="s">
        <v>276</v>
      </c>
      <c r="B68" s="182" t="s">
        <v>303</v>
      </c>
      <c r="C68" s="182" t="s">
        <v>34</v>
      </c>
      <c r="D68" s="182" t="s">
        <v>322</v>
      </c>
      <c r="E68" s="182"/>
      <c r="F68" s="185">
        <f>F69</f>
        <v>512.6</v>
      </c>
      <c r="G68" s="185">
        <f t="shared" ref="G68:H68" si="47">G69</f>
        <v>14</v>
      </c>
      <c r="H68" s="185">
        <f t="shared" si="47"/>
        <v>526.6</v>
      </c>
      <c r="I68" s="185">
        <f t="shared" ref="I68:N68" si="48">I69</f>
        <v>50</v>
      </c>
      <c r="J68" s="185">
        <f t="shared" si="48"/>
        <v>0</v>
      </c>
      <c r="K68" s="185">
        <f t="shared" si="48"/>
        <v>50</v>
      </c>
      <c r="L68" s="185">
        <f t="shared" si="48"/>
        <v>50</v>
      </c>
      <c r="M68" s="185">
        <f t="shared" si="48"/>
        <v>0</v>
      </c>
      <c r="N68" s="185">
        <f t="shared" si="48"/>
        <v>50</v>
      </c>
    </row>
    <row r="69" spans="1:14" ht="63" outlineLevel="5" x14ac:dyDescent="0.25">
      <c r="A69" s="184" t="s">
        <v>435</v>
      </c>
      <c r="B69" s="182" t="s">
        <v>303</v>
      </c>
      <c r="C69" s="182" t="s">
        <v>34</v>
      </c>
      <c r="D69" s="182" t="s">
        <v>323</v>
      </c>
      <c r="E69" s="182"/>
      <c r="F69" s="185">
        <f>F70+F72+F74+F76+F78</f>
        <v>512.6</v>
      </c>
      <c r="G69" s="185">
        <f t="shared" ref="G69:N69" si="49">G70+G72+G74+G76+G78</f>
        <v>14</v>
      </c>
      <c r="H69" s="185">
        <f t="shared" si="49"/>
        <v>526.6</v>
      </c>
      <c r="I69" s="185">
        <f t="shared" si="49"/>
        <v>50</v>
      </c>
      <c r="J69" s="185">
        <f t="shared" si="49"/>
        <v>0</v>
      </c>
      <c r="K69" s="185">
        <f t="shared" si="49"/>
        <v>50</v>
      </c>
      <c r="L69" s="185">
        <f t="shared" si="49"/>
        <v>50</v>
      </c>
      <c r="M69" s="185">
        <f t="shared" si="49"/>
        <v>0</v>
      </c>
      <c r="N69" s="185">
        <f t="shared" si="49"/>
        <v>50</v>
      </c>
    </row>
    <row r="70" spans="1:14" outlineLevel="6" x14ac:dyDescent="0.25">
      <c r="A70" s="184" t="s">
        <v>399</v>
      </c>
      <c r="B70" s="182" t="s">
        <v>303</v>
      </c>
      <c r="C70" s="182" t="s">
        <v>34</v>
      </c>
      <c r="D70" s="182" t="s">
        <v>400</v>
      </c>
      <c r="E70" s="182"/>
      <c r="F70" s="185">
        <f>F71</f>
        <v>331.2</v>
      </c>
      <c r="G70" s="185">
        <f t="shared" ref="G70:H70" si="50">G71</f>
        <v>0</v>
      </c>
      <c r="H70" s="185">
        <f t="shared" si="50"/>
        <v>331.2</v>
      </c>
      <c r="I70" s="185">
        <f t="shared" ref="I70:N70" si="51">I71</f>
        <v>9</v>
      </c>
      <c r="J70" s="185">
        <f t="shared" si="51"/>
        <v>0</v>
      </c>
      <c r="K70" s="185">
        <f t="shared" si="51"/>
        <v>9</v>
      </c>
      <c r="L70" s="185">
        <f t="shared" si="51"/>
        <v>9</v>
      </c>
      <c r="M70" s="185">
        <f t="shared" si="51"/>
        <v>0</v>
      </c>
      <c r="N70" s="185">
        <f t="shared" si="51"/>
        <v>9</v>
      </c>
    </row>
    <row r="71" spans="1:14" ht="31.5" outlineLevel="7" x14ac:dyDescent="0.25">
      <c r="A71" s="186" t="s">
        <v>110</v>
      </c>
      <c r="B71" s="187" t="s">
        <v>303</v>
      </c>
      <c r="C71" s="187" t="s">
        <v>34</v>
      </c>
      <c r="D71" s="187" t="s">
        <v>400</v>
      </c>
      <c r="E71" s="187" t="s">
        <v>168</v>
      </c>
      <c r="F71" s="188">
        <v>331.2</v>
      </c>
      <c r="G71" s="188"/>
      <c r="H71" s="188">
        <f>G71+F71</f>
        <v>331.2</v>
      </c>
      <c r="I71" s="188">
        <v>9</v>
      </c>
      <c r="J71" s="188">
        <v>0</v>
      </c>
      <c r="K71" s="188">
        <f>I71+J71</f>
        <v>9</v>
      </c>
      <c r="L71" s="188">
        <v>9</v>
      </c>
      <c r="M71" s="188">
        <v>0</v>
      </c>
      <c r="N71" s="188">
        <f>L71+M71</f>
        <v>9</v>
      </c>
    </row>
    <row r="72" spans="1:14" ht="47.25" outlineLevel="6" x14ac:dyDescent="0.25">
      <c r="A72" s="184" t="s">
        <v>324</v>
      </c>
      <c r="B72" s="182" t="s">
        <v>303</v>
      </c>
      <c r="C72" s="182" t="s">
        <v>34</v>
      </c>
      <c r="D72" s="182" t="s">
        <v>325</v>
      </c>
      <c r="E72" s="182"/>
      <c r="F72" s="185">
        <f>F73</f>
        <v>40</v>
      </c>
      <c r="G72" s="185">
        <f t="shared" ref="G72:H72" si="52">G73</f>
        <v>0</v>
      </c>
      <c r="H72" s="185">
        <f t="shared" si="52"/>
        <v>40</v>
      </c>
      <c r="I72" s="185">
        <f t="shared" ref="I72:N72" si="53">I73</f>
        <v>40</v>
      </c>
      <c r="J72" s="185">
        <f t="shared" si="53"/>
        <v>0</v>
      </c>
      <c r="K72" s="185">
        <f t="shared" si="53"/>
        <v>40</v>
      </c>
      <c r="L72" s="185">
        <f t="shared" si="53"/>
        <v>40</v>
      </c>
      <c r="M72" s="185">
        <f t="shared" si="53"/>
        <v>0</v>
      </c>
      <c r="N72" s="185">
        <f t="shared" si="53"/>
        <v>40</v>
      </c>
    </row>
    <row r="73" spans="1:14" ht="31.5" outlineLevel="7" x14ac:dyDescent="0.25">
      <c r="A73" s="186" t="s">
        <v>110</v>
      </c>
      <c r="B73" s="187" t="s">
        <v>303</v>
      </c>
      <c r="C73" s="187" t="s">
        <v>34</v>
      </c>
      <c r="D73" s="187" t="s">
        <v>325</v>
      </c>
      <c r="E73" s="187" t="s">
        <v>168</v>
      </c>
      <c r="F73" s="188">
        <v>40</v>
      </c>
      <c r="G73" s="188"/>
      <c r="H73" s="188">
        <f>G73+F73</f>
        <v>40</v>
      </c>
      <c r="I73" s="188">
        <v>40</v>
      </c>
      <c r="J73" s="188">
        <v>0</v>
      </c>
      <c r="K73" s="188">
        <f>I73+J73</f>
        <v>40</v>
      </c>
      <c r="L73" s="188">
        <v>40</v>
      </c>
      <c r="M73" s="188">
        <v>0</v>
      </c>
      <c r="N73" s="188">
        <f>L73+M73</f>
        <v>40</v>
      </c>
    </row>
    <row r="74" spans="1:14" ht="31.5" outlineLevel="6" x14ac:dyDescent="0.25">
      <c r="A74" s="184" t="s">
        <v>401</v>
      </c>
      <c r="B74" s="182" t="s">
        <v>303</v>
      </c>
      <c r="C74" s="182" t="s">
        <v>34</v>
      </c>
      <c r="D74" s="182" t="s">
        <v>326</v>
      </c>
      <c r="E74" s="182"/>
      <c r="F74" s="185">
        <f>F75</f>
        <v>1</v>
      </c>
      <c r="G74" s="185">
        <f t="shared" ref="G74:H74" si="54">G75</f>
        <v>0</v>
      </c>
      <c r="H74" s="185">
        <f t="shared" si="54"/>
        <v>1</v>
      </c>
      <c r="I74" s="185">
        <f t="shared" ref="I74:N74" si="55">I75</f>
        <v>1</v>
      </c>
      <c r="J74" s="185">
        <f t="shared" si="55"/>
        <v>0</v>
      </c>
      <c r="K74" s="185">
        <f t="shared" si="55"/>
        <v>1</v>
      </c>
      <c r="L74" s="185">
        <f t="shared" si="55"/>
        <v>1</v>
      </c>
      <c r="M74" s="185">
        <f t="shared" si="55"/>
        <v>0</v>
      </c>
      <c r="N74" s="185">
        <f t="shared" si="55"/>
        <v>1</v>
      </c>
    </row>
    <row r="75" spans="1:14" ht="31.5" outlineLevel="7" x14ac:dyDescent="0.25">
      <c r="A75" s="186" t="s">
        <v>110</v>
      </c>
      <c r="B75" s="187" t="s">
        <v>303</v>
      </c>
      <c r="C75" s="187" t="s">
        <v>34</v>
      </c>
      <c r="D75" s="187" t="s">
        <v>326</v>
      </c>
      <c r="E75" s="187" t="s">
        <v>168</v>
      </c>
      <c r="F75" s="188">
        <v>1</v>
      </c>
      <c r="G75" s="188"/>
      <c r="H75" s="188">
        <f>G75+F75</f>
        <v>1</v>
      </c>
      <c r="I75" s="188">
        <v>1</v>
      </c>
      <c r="J75" s="188">
        <v>0</v>
      </c>
      <c r="K75" s="188">
        <f>I75+J75</f>
        <v>1</v>
      </c>
      <c r="L75" s="188">
        <v>1</v>
      </c>
      <c r="M75" s="188">
        <v>0</v>
      </c>
      <c r="N75" s="188">
        <f>L75+M75</f>
        <v>1</v>
      </c>
    </row>
    <row r="76" spans="1:14" ht="31.5" outlineLevel="6" x14ac:dyDescent="0.25">
      <c r="A76" s="184" t="s">
        <v>402</v>
      </c>
      <c r="B76" s="182" t="s">
        <v>303</v>
      </c>
      <c r="C76" s="182" t="s">
        <v>34</v>
      </c>
      <c r="D76" s="182" t="s">
        <v>370</v>
      </c>
      <c r="E76" s="182"/>
      <c r="F76" s="185">
        <f>F77</f>
        <v>140.4</v>
      </c>
      <c r="G76" s="185">
        <f t="shared" ref="G76:H76" si="56">G77</f>
        <v>0</v>
      </c>
      <c r="H76" s="185">
        <f t="shared" si="56"/>
        <v>140.4</v>
      </c>
      <c r="I76" s="185">
        <f t="shared" ref="I76:N78" si="57">I77</f>
        <v>0</v>
      </c>
      <c r="J76" s="185">
        <f t="shared" si="57"/>
        <v>0</v>
      </c>
      <c r="K76" s="185">
        <f t="shared" si="57"/>
        <v>0</v>
      </c>
      <c r="L76" s="185">
        <f t="shared" si="57"/>
        <v>0</v>
      </c>
      <c r="M76" s="185">
        <f t="shared" si="57"/>
        <v>0</v>
      </c>
      <c r="N76" s="185">
        <f t="shared" si="57"/>
        <v>0</v>
      </c>
    </row>
    <row r="77" spans="1:14" ht="31.5" outlineLevel="7" x14ac:dyDescent="0.25">
      <c r="A77" s="186" t="s">
        <v>110</v>
      </c>
      <c r="B77" s="187" t="s">
        <v>303</v>
      </c>
      <c r="C77" s="187" t="s">
        <v>34</v>
      </c>
      <c r="D77" s="187" t="s">
        <v>370</v>
      </c>
      <c r="E77" s="187" t="s">
        <v>168</v>
      </c>
      <c r="F77" s="188">
        <v>140.4</v>
      </c>
      <c r="G77" s="188"/>
      <c r="H77" s="188">
        <f>G77+F77</f>
        <v>140.4</v>
      </c>
      <c r="I77" s="188">
        <v>0</v>
      </c>
      <c r="J77" s="188">
        <v>0</v>
      </c>
      <c r="K77" s="188">
        <f>I77+J77</f>
        <v>0</v>
      </c>
      <c r="L77" s="188">
        <v>0</v>
      </c>
      <c r="M77" s="188">
        <v>0</v>
      </c>
      <c r="N77" s="188">
        <f>L77+M77</f>
        <v>0</v>
      </c>
    </row>
    <row r="78" spans="1:14" s="246" customFormat="1" ht="31.5" outlineLevel="7" x14ac:dyDescent="0.25">
      <c r="A78" s="257" t="s">
        <v>445</v>
      </c>
      <c r="B78" s="258" t="s">
        <v>303</v>
      </c>
      <c r="C78" s="258" t="s">
        <v>34</v>
      </c>
      <c r="D78" s="258" t="s">
        <v>446</v>
      </c>
      <c r="E78" s="258"/>
      <c r="F78" s="259">
        <f>F79</f>
        <v>0</v>
      </c>
      <c r="G78" s="259">
        <v>14</v>
      </c>
      <c r="H78" s="250">
        <f t="shared" ref="H78:H79" si="58">G78+F78</f>
        <v>14</v>
      </c>
      <c r="I78" s="259">
        <f t="shared" si="57"/>
        <v>0</v>
      </c>
      <c r="J78" s="259">
        <f t="shared" si="57"/>
        <v>0</v>
      </c>
      <c r="K78" s="259">
        <f t="shared" si="57"/>
        <v>0</v>
      </c>
      <c r="L78" s="260">
        <f t="shared" si="57"/>
        <v>0</v>
      </c>
      <c r="M78" s="260">
        <f t="shared" si="57"/>
        <v>0</v>
      </c>
      <c r="N78" s="259">
        <f t="shared" si="57"/>
        <v>0</v>
      </c>
    </row>
    <row r="79" spans="1:14" s="246" customFormat="1" ht="31.5" outlineLevel="7" x14ac:dyDescent="0.25">
      <c r="A79" s="248" t="s">
        <v>110</v>
      </c>
      <c r="B79" s="320" t="s">
        <v>303</v>
      </c>
      <c r="C79" s="320" t="s">
        <v>34</v>
      </c>
      <c r="D79" s="320" t="s">
        <v>446</v>
      </c>
      <c r="E79" s="320" t="s">
        <v>168</v>
      </c>
      <c r="F79" s="260">
        <v>0</v>
      </c>
      <c r="G79" s="260">
        <v>14</v>
      </c>
      <c r="H79" s="250">
        <f t="shared" si="58"/>
        <v>14</v>
      </c>
      <c r="I79" s="260">
        <v>0</v>
      </c>
      <c r="J79" s="260">
        <v>0</v>
      </c>
      <c r="K79" s="260">
        <f>I79+J79</f>
        <v>0</v>
      </c>
      <c r="L79" s="260">
        <v>0</v>
      </c>
      <c r="M79" s="260">
        <v>0</v>
      </c>
      <c r="N79" s="260">
        <f>L79+M79</f>
        <v>0</v>
      </c>
    </row>
    <row r="80" spans="1:14" ht="110.25" outlineLevel="3" x14ac:dyDescent="0.25">
      <c r="A80" s="189" t="s">
        <v>281</v>
      </c>
      <c r="B80" s="182" t="s">
        <v>303</v>
      </c>
      <c r="C80" s="182" t="s">
        <v>34</v>
      </c>
      <c r="D80" s="182" t="s">
        <v>333</v>
      </c>
      <c r="E80" s="182"/>
      <c r="F80" s="185">
        <f>F81</f>
        <v>233</v>
      </c>
      <c r="G80" s="185">
        <f t="shared" ref="G80:H83" si="59">G81</f>
        <v>0</v>
      </c>
      <c r="H80" s="185">
        <f t="shared" si="59"/>
        <v>233</v>
      </c>
      <c r="I80" s="185">
        <f t="shared" ref="I80:N83" si="60">I81</f>
        <v>0</v>
      </c>
      <c r="J80" s="185">
        <f t="shared" si="60"/>
        <v>0</v>
      </c>
      <c r="K80" s="185">
        <f t="shared" si="60"/>
        <v>0</v>
      </c>
      <c r="L80" s="185">
        <f t="shared" si="60"/>
        <v>0</v>
      </c>
      <c r="M80" s="185">
        <f t="shared" si="60"/>
        <v>0</v>
      </c>
      <c r="N80" s="185">
        <f t="shared" si="60"/>
        <v>0</v>
      </c>
    </row>
    <row r="81" spans="1:14" outlineLevel="4" x14ac:dyDescent="0.25">
      <c r="A81" s="184" t="s">
        <v>276</v>
      </c>
      <c r="B81" s="182" t="s">
        <v>303</v>
      </c>
      <c r="C81" s="182" t="s">
        <v>34</v>
      </c>
      <c r="D81" s="182" t="s">
        <v>334</v>
      </c>
      <c r="E81" s="182"/>
      <c r="F81" s="185">
        <f>F82</f>
        <v>233</v>
      </c>
      <c r="G81" s="185">
        <f t="shared" si="59"/>
        <v>0</v>
      </c>
      <c r="H81" s="185">
        <f t="shared" si="59"/>
        <v>233</v>
      </c>
      <c r="I81" s="185">
        <f t="shared" si="60"/>
        <v>0</v>
      </c>
      <c r="J81" s="185">
        <f t="shared" si="60"/>
        <v>0</v>
      </c>
      <c r="K81" s="185">
        <f t="shared" si="60"/>
        <v>0</v>
      </c>
      <c r="L81" s="185">
        <f t="shared" si="60"/>
        <v>0</v>
      </c>
      <c r="M81" s="185">
        <f t="shared" si="60"/>
        <v>0</v>
      </c>
      <c r="N81" s="185">
        <f t="shared" si="60"/>
        <v>0</v>
      </c>
    </row>
    <row r="82" spans="1:14" ht="78.75" outlineLevel="5" x14ac:dyDescent="0.25">
      <c r="A82" s="184" t="s">
        <v>335</v>
      </c>
      <c r="B82" s="182" t="s">
        <v>303</v>
      </c>
      <c r="C82" s="182" t="s">
        <v>34</v>
      </c>
      <c r="D82" s="182" t="s">
        <v>336</v>
      </c>
      <c r="E82" s="182"/>
      <c r="F82" s="185">
        <f>F83</f>
        <v>233</v>
      </c>
      <c r="G82" s="185">
        <f t="shared" si="59"/>
        <v>0</v>
      </c>
      <c r="H82" s="185">
        <f t="shared" si="59"/>
        <v>233</v>
      </c>
      <c r="I82" s="185">
        <f t="shared" si="60"/>
        <v>0</v>
      </c>
      <c r="J82" s="185">
        <f t="shared" si="60"/>
        <v>0</v>
      </c>
      <c r="K82" s="185">
        <f t="shared" si="60"/>
        <v>0</v>
      </c>
      <c r="L82" s="185">
        <f t="shared" si="60"/>
        <v>0</v>
      </c>
      <c r="M82" s="185">
        <f t="shared" si="60"/>
        <v>0</v>
      </c>
      <c r="N82" s="185">
        <f t="shared" si="60"/>
        <v>0</v>
      </c>
    </row>
    <row r="83" spans="1:14" ht="63" outlineLevel="6" x14ac:dyDescent="0.25">
      <c r="A83" s="184" t="s">
        <v>337</v>
      </c>
      <c r="B83" s="182" t="s">
        <v>303</v>
      </c>
      <c r="C83" s="182" t="s">
        <v>34</v>
      </c>
      <c r="D83" s="182" t="s">
        <v>338</v>
      </c>
      <c r="E83" s="182"/>
      <c r="F83" s="185">
        <f>F84</f>
        <v>233</v>
      </c>
      <c r="G83" s="185">
        <f t="shared" si="59"/>
        <v>0</v>
      </c>
      <c r="H83" s="185">
        <f t="shared" si="59"/>
        <v>233</v>
      </c>
      <c r="I83" s="185">
        <f t="shared" si="60"/>
        <v>0</v>
      </c>
      <c r="J83" s="185">
        <f t="shared" si="60"/>
        <v>0</v>
      </c>
      <c r="K83" s="185">
        <f t="shared" si="60"/>
        <v>0</v>
      </c>
      <c r="L83" s="185">
        <f t="shared" si="60"/>
        <v>0</v>
      </c>
      <c r="M83" s="185">
        <f t="shared" si="60"/>
        <v>0</v>
      </c>
      <c r="N83" s="185">
        <f t="shared" si="60"/>
        <v>0</v>
      </c>
    </row>
    <row r="84" spans="1:14" ht="31.5" outlineLevel="7" x14ac:dyDescent="0.25">
      <c r="A84" s="186" t="s">
        <v>110</v>
      </c>
      <c r="B84" s="187" t="s">
        <v>303</v>
      </c>
      <c r="C84" s="187" t="s">
        <v>34</v>
      </c>
      <c r="D84" s="187" t="s">
        <v>338</v>
      </c>
      <c r="E84" s="187" t="s">
        <v>168</v>
      </c>
      <c r="F84" s="188">
        <v>233</v>
      </c>
      <c r="G84" s="188"/>
      <c r="H84" s="188">
        <f>G84+F84</f>
        <v>233</v>
      </c>
      <c r="I84" s="188">
        <v>0</v>
      </c>
      <c r="J84" s="188">
        <v>0</v>
      </c>
      <c r="K84" s="188">
        <f>I84+J84</f>
        <v>0</v>
      </c>
      <c r="L84" s="188">
        <v>0</v>
      </c>
      <c r="M84" s="188">
        <v>0</v>
      </c>
      <c r="N84" s="188">
        <f>L84+M84</f>
        <v>0</v>
      </c>
    </row>
    <row r="85" spans="1:14" outlineLevel="1" x14ac:dyDescent="0.25">
      <c r="A85" s="184" t="s">
        <v>35</v>
      </c>
      <c r="B85" s="182" t="s">
        <v>303</v>
      </c>
      <c r="C85" s="182" t="s">
        <v>36</v>
      </c>
      <c r="D85" s="182"/>
      <c r="E85" s="182"/>
      <c r="F85" s="185">
        <f>F86+F101</f>
        <v>3556</v>
      </c>
      <c r="G85" s="185">
        <f t="shared" ref="G85:H85" si="61">G86+G101</f>
        <v>0</v>
      </c>
      <c r="H85" s="185">
        <f t="shared" si="61"/>
        <v>3556</v>
      </c>
      <c r="I85" s="185">
        <f t="shared" ref="I85:N85" si="62">I86+I101</f>
        <v>2749.8999999999996</v>
      </c>
      <c r="J85" s="185">
        <f t="shared" ref="J85:K85" si="63">J86+J101</f>
        <v>0</v>
      </c>
      <c r="K85" s="185">
        <f t="shared" si="63"/>
        <v>2749.8999999999996</v>
      </c>
      <c r="L85" s="185">
        <f t="shared" si="62"/>
        <v>1807.6999999999998</v>
      </c>
      <c r="M85" s="185">
        <f t="shared" si="62"/>
        <v>930.1</v>
      </c>
      <c r="N85" s="185">
        <f t="shared" si="62"/>
        <v>2737.8</v>
      </c>
    </row>
    <row r="86" spans="1:14" outlineLevel="2" x14ac:dyDescent="0.25">
      <c r="A86" s="184" t="s">
        <v>37</v>
      </c>
      <c r="B86" s="182" t="s">
        <v>303</v>
      </c>
      <c r="C86" s="182" t="s">
        <v>38</v>
      </c>
      <c r="D86" s="182"/>
      <c r="E86" s="182"/>
      <c r="F86" s="185">
        <f>F87+F96</f>
        <v>3545</v>
      </c>
      <c r="G86" s="185">
        <f t="shared" ref="G86:H86" si="64">G87+G96</f>
        <v>0</v>
      </c>
      <c r="H86" s="185">
        <f t="shared" si="64"/>
        <v>3545</v>
      </c>
      <c r="I86" s="185">
        <f t="shared" ref="I86:N86" si="65">I87+I96</f>
        <v>2746.8999999999996</v>
      </c>
      <c r="J86" s="185">
        <f t="shared" ref="J86:K86" si="66">J87+J96</f>
        <v>0</v>
      </c>
      <c r="K86" s="185">
        <f t="shared" si="66"/>
        <v>2746.8999999999996</v>
      </c>
      <c r="L86" s="185">
        <f t="shared" si="65"/>
        <v>1804.6999999999998</v>
      </c>
      <c r="M86" s="185">
        <f t="shared" si="65"/>
        <v>930.1</v>
      </c>
      <c r="N86" s="185">
        <f t="shared" si="65"/>
        <v>2734.8</v>
      </c>
    </row>
    <row r="87" spans="1:14" ht="47.25" outlineLevel="3" x14ac:dyDescent="0.25">
      <c r="A87" s="184" t="s">
        <v>277</v>
      </c>
      <c r="B87" s="182" t="s">
        <v>303</v>
      </c>
      <c r="C87" s="182" t="s">
        <v>38</v>
      </c>
      <c r="D87" s="182" t="s">
        <v>327</v>
      </c>
      <c r="E87" s="182"/>
      <c r="F87" s="185">
        <f>F88+F92</f>
        <v>1543</v>
      </c>
      <c r="G87" s="185">
        <f t="shared" ref="G87:H87" si="67">G88+G92</f>
        <v>0</v>
      </c>
      <c r="H87" s="185">
        <f t="shared" si="67"/>
        <v>1543</v>
      </c>
      <c r="I87" s="185">
        <f t="shared" ref="I87:N87" si="68">I88+I92</f>
        <v>2746.8999999999996</v>
      </c>
      <c r="J87" s="185">
        <f t="shared" ref="J87:K87" si="69">J88+J92</f>
        <v>0</v>
      </c>
      <c r="K87" s="185">
        <f t="shared" si="69"/>
        <v>2746.8999999999996</v>
      </c>
      <c r="L87" s="185">
        <f t="shared" si="68"/>
        <v>1804.6999999999998</v>
      </c>
      <c r="M87" s="185">
        <f t="shared" si="68"/>
        <v>930.1</v>
      </c>
      <c r="N87" s="185">
        <f t="shared" si="68"/>
        <v>2734.8</v>
      </c>
    </row>
    <row r="88" spans="1:14" outlineLevel="4" x14ac:dyDescent="0.25">
      <c r="A88" s="184" t="s">
        <v>276</v>
      </c>
      <c r="B88" s="182" t="s">
        <v>303</v>
      </c>
      <c r="C88" s="182" t="s">
        <v>38</v>
      </c>
      <c r="D88" s="182" t="s">
        <v>328</v>
      </c>
      <c r="E88" s="182"/>
      <c r="F88" s="185">
        <f>F89</f>
        <v>1543</v>
      </c>
      <c r="G88" s="185">
        <f t="shared" ref="G88:H90" si="70">G89</f>
        <v>0</v>
      </c>
      <c r="H88" s="185">
        <f t="shared" si="70"/>
        <v>1543</v>
      </c>
      <c r="I88" s="185">
        <f t="shared" ref="I88:N90" si="71">I89</f>
        <v>1817.6</v>
      </c>
      <c r="J88" s="185">
        <f t="shared" si="71"/>
        <v>0</v>
      </c>
      <c r="K88" s="185">
        <f t="shared" si="71"/>
        <v>1817.6</v>
      </c>
      <c r="L88" s="185">
        <f t="shared" si="71"/>
        <v>1733.8</v>
      </c>
      <c r="M88" s="185">
        <f t="shared" si="71"/>
        <v>0</v>
      </c>
      <c r="N88" s="185">
        <f t="shared" si="71"/>
        <v>1733.8</v>
      </c>
    </row>
    <row r="89" spans="1:14" ht="94.5" outlineLevel="5" x14ac:dyDescent="0.25">
      <c r="A89" s="189" t="s">
        <v>403</v>
      </c>
      <c r="B89" s="182" t="s">
        <v>303</v>
      </c>
      <c r="C89" s="182" t="s">
        <v>38</v>
      </c>
      <c r="D89" s="182" t="s">
        <v>329</v>
      </c>
      <c r="E89" s="182"/>
      <c r="F89" s="185">
        <f>F90</f>
        <v>1543</v>
      </c>
      <c r="G89" s="185">
        <f t="shared" si="70"/>
        <v>0</v>
      </c>
      <c r="H89" s="185">
        <f t="shared" si="70"/>
        <v>1543</v>
      </c>
      <c r="I89" s="185">
        <f t="shared" si="71"/>
        <v>1817.6</v>
      </c>
      <c r="J89" s="185">
        <f t="shared" si="71"/>
        <v>0</v>
      </c>
      <c r="K89" s="185">
        <f t="shared" si="71"/>
        <v>1817.6</v>
      </c>
      <c r="L89" s="185">
        <f t="shared" si="71"/>
        <v>1733.8</v>
      </c>
      <c r="M89" s="185">
        <f t="shared" si="71"/>
        <v>0</v>
      </c>
      <c r="N89" s="185">
        <f t="shared" si="71"/>
        <v>1733.8</v>
      </c>
    </row>
    <row r="90" spans="1:14" ht="47.25" outlineLevel="6" x14ac:dyDescent="0.25">
      <c r="A90" s="184" t="s">
        <v>278</v>
      </c>
      <c r="B90" s="182" t="s">
        <v>303</v>
      </c>
      <c r="C90" s="182" t="s">
        <v>38</v>
      </c>
      <c r="D90" s="182" t="s">
        <v>404</v>
      </c>
      <c r="E90" s="182"/>
      <c r="F90" s="185">
        <f>F91</f>
        <v>1543</v>
      </c>
      <c r="G90" s="185">
        <f t="shared" si="70"/>
        <v>0</v>
      </c>
      <c r="H90" s="185">
        <f t="shared" si="70"/>
        <v>1543</v>
      </c>
      <c r="I90" s="185">
        <f t="shared" si="71"/>
        <v>1817.6</v>
      </c>
      <c r="J90" s="185">
        <f t="shared" si="71"/>
        <v>0</v>
      </c>
      <c r="K90" s="185">
        <f t="shared" si="71"/>
        <v>1817.6</v>
      </c>
      <c r="L90" s="185">
        <f t="shared" si="71"/>
        <v>1733.8</v>
      </c>
      <c r="M90" s="185">
        <f t="shared" si="71"/>
        <v>0</v>
      </c>
      <c r="N90" s="185">
        <f t="shared" si="71"/>
        <v>1733.8</v>
      </c>
    </row>
    <row r="91" spans="1:14" ht="31.5" outlineLevel="7" x14ac:dyDescent="0.25">
      <c r="A91" s="186" t="s">
        <v>110</v>
      </c>
      <c r="B91" s="187" t="s">
        <v>303</v>
      </c>
      <c r="C91" s="187" t="s">
        <v>38</v>
      </c>
      <c r="D91" s="187" t="s">
        <v>404</v>
      </c>
      <c r="E91" s="187" t="s">
        <v>168</v>
      </c>
      <c r="F91" s="188">
        <v>1543</v>
      </c>
      <c r="G91" s="188"/>
      <c r="H91" s="188">
        <f>G91+F91</f>
        <v>1543</v>
      </c>
      <c r="I91" s="188">
        <v>1817.6</v>
      </c>
      <c r="J91" s="188">
        <v>0</v>
      </c>
      <c r="K91" s="188">
        <f>I91+J91</f>
        <v>1817.6</v>
      </c>
      <c r="L91" s="188">
        <v>1733.8</v>
      </c>
      <c r="M91" s="188">
        <v>0</v>
      </c>
      <c r="N91" s="188">
        <f>L91+M91</f>
        <v>1733.8</v>
      </c>
    </row>
    <row r="92" spans="1:14" outlineLevel="4" x14ac:dyDescent="0.25">
      <c r="A92" s="184" t="s">
        <v>279</v>
      </c>
      <c r="B92" s="182" t="s">
        <v>303</v>
      </c>
      <c r="C92" s="182" t="s">
        <v>38</v>
      </c>
      <c r="D92" s="182" t="s">
        <v>330</v>
      </c>
      <c r="E92" s="182"/>
      <c r="F92" s="185">
        <f>F93</f>
        <v>0</v>
      </c>
      <c r="G92" s="185">
        <f t="shared" ref="G92:H94" si="72">G93</f>
        <v>0</v>
      </c>
      <c r="H92" s="185">
        <f t="shared" si="72"/>
        <v>0</v>
      </c>
      <c r="I92" s="185">
        <f t="shared" ref="I92:N94" si="73">I93</f>
        <v>929.3</v>
      </c>
      <c r="J92" s="185">
        <f t="shared" si="73"/>
        <v>0</v>
      </c>
      <c r="K92" s="185">
        <f t="shared" si="73"/>
        <v>929.3</v>
      </c>
      <c r="L92" s="185">
        <f t="shared" si="73"/>
        <v>70.899999999999977</v>
      </c>
      <c r="M92" s="185">
        <f t="shared" si="73"/>
        <v>930.1</v>
      </c>
      <c r="N92" s="185">
        <f t="shared" si="73"/>
        <v>1001</v>
      </c>
    </row>
    <row r="93" spans="1:14" ht="47.25" outlineLevel="5" x14ac:dyDescent="0.25">
      <c r="A93" s="184" t="s">
        <v>331</v>
      </c>
      <c r="B93" s="182" t="s">
        <v>303</v>
      </c>
      <c r="C93" s="182" t="s">
        <v>38</v>
      </c>
      <c r="D93" s="182" t="s">
        <v>332</v>
      </c>
      <c r="E93" s="182"/>
      <c r="F93" s="185">
        <f>F94</f>
        <v>0</v>
      </c>
      <c r="G93" s="185">
        <f t="shared" si="72"/>
        <v>0</v>
      </c>
      <c r="H93" s="185">
        <f t="shared" si="72"/>
        <v>0</v>
      </c>
      <c r="I93" s="185">
        <f t="shared" si="73"/>
        <v>929.3</v>
      </c>
      <c r="J93" s="185">
        <f t="shared" si="73"/>
        <v>0</v>
      </c>
      <c r="K93" s="185">
        <f t="shared" si="73"/>
        <v>929.3</v>
      </c>
      <c r="L93" s="185">
        <f t="shared" si="73"/>
        <v>70.899999999999977</v>
      </c>
      <c r="M93" s="185">
        <f t="shared" si="73"/>
        <v>930.1</v>
      </c>
      <c r="N93" s="185">
        <f t="shared" si="73"/>
        <v>1001</v>
      </c>
    </row>
    <row r="94" spans="1:14" ht="31.5" outlineLevel="6" x14ac:dyDescent="0.25">
      <c r="A94" s="184" t="s">
        <v>280</v>
      </c>
      <c r="B94" s="182" t="s">
        <v>303</v>
      </c>
      <c r="C94" s="182" t="s">
        <v>38</v>
      </c>
      <c r="D94" s="182" t="s">
        <v>405</v>
      </c>
      <c r="E94" s="182"/>
      <c r="F94" s="185">
        <f>F95</f>
        <v>0</v>
      </c>
      <c r="G94" s="185">
        <f t="shared" si="72"/>
        <v>0</v>
      </c>
      <c r="H94" s="185">
        <f t="shared" si="72"/>
        <v>0</v>
      </c>
      <c r="I94" s="185">
        <f t="shared" si="73"/>
        <v>929.3</v>
      </c>
      <c r="J94" s="185">
        <f t="shared" si="73"/>
        <v>0</v>
      </c>
      <c r="K94" s="185">
        <f t="shared" si="73"/>
        <v>929.3</v>
      </c>
      <c r="L94" s="185">
        <f t="shared" si="73"/>
        <v>70.899999999999977</v>
      </c>
      <c r="M94" s="185">
        <f t="shared" si="73"/>
        <v>930.1</v>
      </c>
      <c r="N94" s="185">
        <f t="shared" si="73"/>
        <v>1001</v>
      </c>
    </row>
    <row r="95" spans="1:14" ht="31.5" outlineLevel="7" x14ac:dyDescent="0.25">
      <c r="A95" s="186" t="s">
        <v>110</v>
      </c>
      <c r="B95" s="187" t="s">
        <v>303</v>
      </c>
      <c r="C95" s="187" t="s">
        <v>38</v>
      </c>
      <c r="D95" s="187" t="s">
        <v>405</v>
      </c>
      <c r="E95" s="187" t="s">
        <v>168</v>
      </c>
      <c r="F95" s="188">
        <v>0</v>
      </c>
      <c r="G95" s="188"/>
      <c r="H95" s="188">
        <f>G95+F95</f>
        <v>0</v>
      </c>
      <c r="I95" s="188">
        <v>929.3</v>
      </c>
      <c r="J95" s="188">
        <v>0</v>
      </c>
      <c r="K95" s="188">
        <f>I95+J95</f>
        <v>929.3</v>
      </c>
      <c r="L95" s="188">
        <f>885.9-815</f>
        <v>70.899999999999977</v>
      </c>
      <c r="M95" s="188">
        <v>930.1</v>
      </c>
      <c r="N95" s="188">
        <f>L95+M95</f>
        <v>1001</v>
      </c>
    </row>
    <row r="96" spans="1:14" ht="110.25" outlineLevel="3" x14ac:dyDescent="0.25">
      <c r="A96" s="189" t="s">
        <v>281</v>
      </c>
      <c r="B96" s="182" t="s">
        <v>303</v>
      </c>
      <c r="C96" s="182" t="s">
        <v>38</v>
      </c>
      <c r="D96" s="182" t="s">
        <v>333</v>
      </c>
      <c r="E96" s="182"/>
      <c r="F96" s="185">
        <f>F97</f>
        <v>2002</v>
      </c>
      <c r="G96" s="185">
        <f t="shared" ref="G96:H99" si="74">G97</f>
        <v>0</v>
      </c>
      <c r="H96" s="185">
        <f t="shared" si="74"/>
        <v>2002</v>
      </c>
      <c r="I96" s="185">
        <f t="shared" ref="I96:N99" si="75">I97</f>
        <v>0</v>
      </c>
      <c r="J96" s="185">
        <f t="shared" si="75"/>
        <v>0</v>
      </c>
      <c r="K96" s="185">
        <f t="shared" si="75"/>
        <v>0</v>
      </c>
      <c r="L96" s="185">
        <f t="shared" si="75"/>
        <v>0</v>
      </c>
      <c r="M96" s="185">
        <f t="shared" si="75"/>
        <v>0</v>
      </c>
      <c r="N96" s="185">
        <f t="shared" si="75"/>
        <v>0</v>
      </c>
    </row>
    <row r="97" spans="1:14" outlineLevel="4" x14ac:dyDescent="0.25">
      <c r="A97" s="184" t="s">
        <v>276</v>
      </c>
      <c r="B97" s="182" t="s">
        <v>303</v>
      </c>
      <c r="C97" s="182" t="s">
        <v>38</v>
      </c>
      <c r="D97" s="182" t="s">
        <v>334</v>
      </c>
      <c r="E97" s="182"/>
      <c r="F97" s="185">
        <f>F98</f>
        <v>2002</v>
      </c>
      <c r="G97" s="185">
        <f t="shared" si="74"/>
        <v>0</v>
      </c>
      <c r="H97" s="185">
        <f t="shared" si="74"/>
        <v>2002</v>
      </c>
      <c r="I97" s="185">
        <f t="shared" si="75"/>
        <v>0</v>
      </c>
      <c r="J97" s="185">
        <f t="shared" si="75"/>
        <v>0</v>
      </c>
      <c r="K97" s="185">
        <f t="shared" si="75"/>
        <v>0</v>
      </c>
      <c r="L97" s="185">
        <f t="shared" si="75"/>
        <v>0</v>
      </c>
      <c r="M97" s="185">
        <f t="shared" si="75"/>
        <v>0</v>
      </c>
      <c r="N97" s="185">
        <f t="shared" si="75"/>
        <v>0</v>
      </c>
    </row>
    <row r="98" spans="1:14" ht="78.75" outlineLevel="5" x14ac:dyDescent="0.25">
      <c r="A98" s="184" t="s">
        <v>335</v>
      </c>
      <c r="B98" s="182" t="s">
        <v>303</v>
      </c>
      <c r="C98" s="182" t="s">
        <v>38</v>
      </c>
      <c r="D98" s="182" t="s">
        <v>336</v>
      </c>
      <c r="E98" s="182"/>
      <c r="F98" s="185">
        <f>F99</f>
        <v>2002</v>
      </c>
      <c r="G98" s="185">
        <f t="shared" si="74"/>
        <v>0</v>
      </c>
      <c r="H98" s="185">
        <f t="shared" si="74"/>
        <v>2002</v>
      </c>
      <c r="I98" s="185">
        <f t="shared" si="75"/>
        <v>0</v>
      </c>
      <c r="J98" s="185">
        <f t="shared" si="75"/>
        <v>0</v>
      </c>
      <c r="K98" s="185">
        <f t="shared" si="75"/>
        <v>0</v>
      </c>
      <c r="L98" s="185">
        <f t="shared" si="75"/>
        <v>0</v>
      </c>
      <c r="M98" s="185">
        <f t="shared" si="75"/>
        <v>0</v>
      </c>
      <c r="N98" s="185">
        <f t="shared" si="75"/>
        <v>0</v>
      </c>
    </row>
    <row r="99" spans="1:14" ht="63" outlineLevel="6" x14ac:dyDescent="0.25">
      <c r="A99" s="184" t="s">
        <v>337</v>
      </c>
      <c r="B99" s="182" t="s">
        <v>303</v>
      </c>
      <c r="C99" s="182" t="s">
        <v>38</v>
      </c>
      <c r="D99" s="182" t="s">
        <v>338</v>
      </c>
      <c r="E99" s="182"/>
      <c r="F99" s="185">
        <f>F100</f>
        <v>2002</v>
      </c>
      <c r="G99" s="185">
        <f t="shared" si="74"/>
        <v>0</v>
      </c>
      <c r="H99" s="185">
        <f t="shared" si="74"/>
        <v>2002</v>
      </c>
      <c r="I99" s="185">
        <f t="shared" si="75"/>
        <v>0</v>
      </c>
      <c r="J99" s="185">
        <f t="shared" si="75"/>
        <v>0</v>
      </c>
      <c r="K99" s="185">
        <f t="shared" si="75"/>
        <v>0</v>
      </c>
      <c r="L99" s="185">
        <f t="shared" si="75"/>
        <v>0</v>
      </c>
      <c r="M99" s="185">
        <f t="shared" si="75"/>
        <v>0</v>
      </c>
      <c r="N99" s="185">
        <f t="shared" si="75"/>
        <v>0</v>
      </c>
    </row>
    <row r="100" spans="1:14" ht="31.5" outlineLevel="7" x14ac:dyDescent="0.25">
      <c r="A100" s="186" t="s">
        <v>110</v>
      </c>
      <c r="B100" s="187" t="s">
        <v>303</v>
      </c>
      <c r="C100" s="187" t="s">
        <v>38</v>
      </c>
      <c r="D100" s="187" t="s">
        <v>338</v>
      </c>
      <c r="E100" s="187" t="s">
        <v>168</v>
      </c>
      <c r="F100" s="188">
        <v>2002</v>
      </c>
      <c r="G100" s="188"/>
      <c r="H100" s="188">
        <f>G100+F100</f>
        <v>2002</v>
      </c>
      <c r="I100" s="188">
        <v>0</v>
      </c>
      <c r="J100" s="188">
        <v>0</v>
      </c>
      <c r="K100" s="188">
        <f>I100+J100</f>
        <v>0</v>
      </c>
      <c r="L100" s="188">
        <v>0</v>
      </c>
      <c r="M100" s="188">
        <v>0</v>
      </c>
      <c r="N100" s="188">
        <f>L100+M100</f>
        <v>0</v>
      </c>
    </row>
    <row r="101" spans="1:14" ht="31.5" outlineLevel="2" x14ac:dyDescent="0.25">
      <c r="A101" s="184" t="s">
        <v>39</v>
      </c>
      <c r="B101" s="182" t="s">
        <v>303</v>
      </c>
      <c r="C101" s="182" t="s">
        <v>40</v>
      </c>
      <c r="D101" s="182"/>
      <c r="E101" s="182"/>
      <c r="F101" s="185">
        <f>F102+F107</f>
        <v>11</v>
      </c>
      <c r="G101" s="185">
        <f t="shared" ref="G101:H101" si="76">G102+G107</f>
        <v>0</v>
      </c>
      <c r="H101" s="185">
        <f t="shared" si="76"/>
        <v>11</v>
      </c>
      <c r="I101" s="185">
        <f t="shared" ref="I101:N101" si="77">I102+I107</f>
        <v>3</v>
      </c>
      <c r="J101" s="185">
        <f t="shared" ref="J101:K101" si="78">J102+J107</f>
        <v>0</v>
      </c>
      <c r="K101" s="185">
        <f t="shared" si="78"/>
        <v>3</v>
      </c>
      <c r="L101" s="185">
        <f t="shared" si="77"/>
        <v>3</v>
      </c>
      <c r="M101" s="185">
        <f t="shared" si="77"/>
        <v>0</v>
      </c>
      <c r="N101" s="185">
        <f t="shared" si="77"/>
        <v>3</v>
      </c>
    </row>
    <row r="102" spans="1:14" ht="78.75" outlineLevel="3" x14ac:dyDescent="0.25">
      <c r="A102" s="184" t="s">
        <v>339</v>
      </c>
      <c r="B102" s="182" t="s">
        <v>303</v>
      </c>
      <c r="C102" s="182" t="s">
        <v>40</v>
      </c>
      <c r="D102" s="182" t="s">
        <v>340</v>
      </c>
      <c r="E102" s="182"/>
      <c r="F102" s="185">
        <f>F103</f>
        <v>3</v>
      </c>
      <c r="G102" s="185">
        <f t="shared" ref="G102:H105" si="79">G103</f>
        <v>0</v>
      </c>
      <c r="H102" s="185">
        <f t="shared" si="79"/>
        <v>3</v>
      </c>
      <c r="I102" s="185">
        <f t="shared" ref="I102:N105" si="80">I103</f>
        <v>3</v>
      </c>
      <c r="J102" s="185">
        <f t="shared" si="80"/>
        <v>0</v>
      </c>
      <c r="K102" s="185">
        <f t="shared" si="80"/>
        <v>3</v>
      </c>
      <c r="L102" s="185">
        <f t="shared" si="80"/>
        <v>3</v>
      </c>
      <c r="M102" s="185">
        <f t="shared" si="80"/>
        <v>0</v>
      </c>
      <c r="N102" s="185">
        <f t="shared" si="80"/>
        <v>3</v>
      </c>
    </row>
    <row r="103" spans="1:14" outlineLevel="4" x14ac:dyDescent="0.25">
      <c r="A103" s="184" t="s">
        <v>276</v>
      </c>
      <c r="B103" s="182" t="s">
        <v>303</v>
      </c>
      <c r="C103" s="182" t="s">
        <v>40</v>
      </c>
      <c r="D103" s="182" t="s">
        <v>341</v>
      </c>
      <c r="E103" s="182"/>
      <c r="F103" s="185">
        <f>F104</f>
        <v>3</v>
      </c>
      <c r="G103" s="185">
        <f t="shared" si="79"/>
        <v>0</v>
      </c>
      <c r="H103" s="185">
        <f t="shared" si="79"/>
        <v>3</v>
      </c>
      <c r="I103" s="185">
        <f t="shared" si="80"/>
        <v>3</v>
      </c>
      <c r="J103" s="185">
        <f t="shared" si="80"/>
        <v>0</v>
      </c>
      <c r="K103" s="185">
        <f t="shared" si="80"/>
        <v>3</v>
      </c>
      <c r="L103" s="185">
        <f t="shared" si="80"/>
        <v>3</v>
      </c>
      <c r="M103" s="185">
        <f t="shared" si="80"/>
        <v>0</v>
      </c>
      <c r="N103" s="185">
        <f t="shared" si="80"/>
        <v>3</v>
      </c>
    </row>
    <row r="104" spans="1:14" ht="78.75" outlineLevel="5" x14ac:dyDescent="0.25">
      <c r="A104" s="184" t="s">
        <v>342</v>
      </c>
      <c r="B104" s="182" t="s">
        <v>303</v>
      </c>
      <c r="C104" s="182" t="s">
        <v>40</v>
      </c>
      <c r="D104" s="182" t="s">
        <v>343</v>
      </c>
      <c r="E104" s="182"/>
      <c r="F104" s="185">
        <f>F105</f>
        <v>3</v>
      </c>
      <c r="G104" s="185">
        <f t="shared" si="79"/>
        <v>0</v>
      </c>
      <c r="H104" s="185">
        <f t="shared" si="79"/>
        <v>3</v>
      </c>
      <c r="I104" s="185">
        <f t="shared" si="80"/>
        <v>3</v>
      </c>
      <c r="J104" s="185">
        <f t="shared" si="80"/>
        <v>0</v>
      </c>
      <c r="K104" s="185">
        <f t="shared" si="80"/>
        <v>3</v>
      </c>
      <c r="L104" s="185">
        <f t="shared" si="80"/>
        <v>3</v>
      </c>
      <c r="M104" s="185">
        <f t="shared" si="80"/>
        <v>0</v>
      </c>
      <c r="N104" s="185">
        <f t="shared" si="80"/>
        <v>3</v>
      </c>
    </row>
    <row r="105" spans="1:14" ht="63" outlineLevel="6" x14ac:dyDescent="0.25">
      <c r="A105" s="184" t="s">
        <v>282</v>
      </c>
      <c r="B105" s="182" t="s">
        <v>303</v>
      </c>
      <c r="C105" s="182" t="s">
        <v>40</v>
      </c>
      <c r="D105" s="182" t="s">
        <v>344</v>
      </c>
      <c r="E105" s="182"/>
      <c r="F105" s="185">
        <f>F106</f>
        <v>3</v>
      </c>
      <c r="G105" s="185">
        <f t="shared" si="79"/>
        <v>0</v>
      </c>
      <c r="H105" s="185">
        <f t="shared" si="79"/>
        <v>3</v>
      </c>
      <c r="I105" s="185">
        <f t="shared" si="80"/>
        <v>3</v>
      </c>
      <c r="J105" s="185">
        <f t="shared" si="80"/>
        <v>0</v>
      </c>
      <c r="K105" s="185">
        <f t="shared" si="80"/>
        <v>3</v>
      </c>
      <c r="L105" s="185">
        <f t="shared" si="80"/>
        <v>3</v>
      </c>
      <c r="M105" s="185">
        <f t="shared" si="80"/>
        <v>0</v>
      </c>
      <c r="N105" s="185">
        <f t="shared" si="80"/>
        <v>3</v>
      </c>
    </row>
    <row r="106" spans="1:14" ht="31.5" outlineLevel="7" x14ac:dyDescent="0.25">
      <c r="A106" s="186" t="s">
        <v>110</v>
      </c>
      <c r="B106" s="187" t="s">
        <v>303</v>
      </c>
      <c r="C106" s="187" t="s">
        <v>40</v>
      </c>
      <c r="D106" s="187" t="s">
        <v>344</v>
      </c>
      <c r="E106" s="187" t="s">
        <v>168</v>
      </c>
      <c r="F106" s="188">
        <v>3</v>
      </c>
      <c r="G106" s="188"/>
      <c r="H106" s="188">
        <f>G106+F106</f>
        <v>3</v>
      </c>
      <c r="I106" s="188">
        <v>3</v>
      </c>
      <c r="J106" s="188">
        <v>0</v>
      </c>
      <c r="K106" s="188">
        <f>I106+J106</f>
        <v>3</v>
      </c>
      <c r="L106" s="188">
        <v>3</v>
      </c>
      <c r="M106" s="188">
        <v>0</v>
      </c>
      <c r="N106" s="188">
        <f>L106+M106</f>
        <v>3</v>
      </c>
    </row>
    <row r="107" spans="1:14" ht="47.25" outlineLevel="3" x14ac:dyDescent="0.25">
      <c r="A107" s="184" t="s">
        <v>111</v>
      </c>
      <c r="B107" s="182" t="s">
        <v>303</v>
      </c>
      <c r="C107" s="182" t="s">
        <v>40</v>
      </c>
      <c r="D107" s="182" t="s">
        <v>313</v>
      </c>
      <c r="E107" s="182"/>
      <c r="F107" s="185">
        <f>F108</f>
        <v>8</v>
      </c>
      <c r="G107" s="185">
        <f t="shared" ref="G107:H110" si="81">G108</f>
        <v>0</v>
      </c>
      <c r="H107" s="185">
        <f t="shared" si="81"/>
        <v>8</v>
      </c>
      <c r="I107" s="185">
        <f t="shared" ref="I107:N110" si="82">I108</f>
        <v>0</v>
      </c>
      <c r="J107" s="185">
        <f t="shared" si="82"/>
        <v>0</v>
      </c>
      <c r="K107" s="185">
        <f t="shared" si="82"/>
        <v>0</v>
      </c>
      <c r="L107" s="185">
        <f t="shared" si="82"/>
        <v>0</v>
      </c>
      <c r="M107" s="185">
        <f t="shared" si="82"/>
        <v>0</v>
      </c>
      <c r="N107" s="185">
        <f t="shared" si="82"/>
        <v>0</v>
      </c>
    </row>
    <row r="108" spans="1:14" outlineLevel="4" x14ac:dyDescent="0.25">
      <c r="A108" s="184" t="s">
        <v>80</v>
      </c>
      <c r="B108" s="182" t="s">
        <v>303</v>
      </c>
      <c r="C108" s="182" t="s">
        <v>40</v>
      </c>
      <c r="D108" s="182" t="s">
        <v>314</v>
      </c>
      <c r="E108" s="182"/>
      <c r="F108" s="185">
        <f>F109</f>
        <v>8</v>
      </c>
      <c r="G108" s="185">
        <f t="shared" si="81"/>
        <v>0</v>
      </c>
      <c r="H108" s="185">
        <f t="shared" si="81"/>
        <v>8</v>
      </c>
      <c r="I108" s="185">
        <f t="shared" si="82"/>
        <v>0</v>
      </c>
      <c r="J108" s="185">
        <f t="shared" si="82"/>
        <v>0</v>
      </c>
      <c r="K108" s="185">
        <f t="shared" si="82"/>
        <v>0</v>
      </c>
      <c r="L108" s="185">
        <f t="shared" si="82"/>
        <v>0</v>
      </c>
      <c r="M108" s="185">
        <f t="shared" si="82"/>
        <v>0</v>
      </c>
      <c r="N108" s="185">
        <f t="shared" si="82"/>
        <v>0</v>
      </c>
    </row>
    <row r="109" spans="1:14" outlineLevel="5" x14ac:dyDescent="0.25">
      <c r="A109" s="184" t="s">
        <v>80</v>
      </c>
      <c r="B109" s="182" t="s">
        <v>303</v>
      </c>
      <c r="C109" s="182" t="s">
        <v>40</v>
      </c>
      <c r="D109" s="182" t="s">
        <v>315</v>
      </c>
      <c r="E109" s="182"/>
      <c r="F109" s="185">
        <f>F110</f>
        <v>8</v>
      </c>
      <c r="G109" s="185">
        <f t="shared" si="81"/>
        <v>0</v>
      </c>
      <c r="H109" s="185">
        <f t="shared" si="81"/>
        <v>8</v>
      </c>
      <c r="I109" s="185">
        <f t="shared" si="82"/>
        <v>0</v>
      </c>
      <c r="J109" s="185">
        <f t="shared" si="82"/>
        <v>0</v>
      </c>
      <c r="K109" s="185">
        <f t="shared" si="82"/>
        <v>0</v>
      </c>
      <c r="L109" s="185">
        <f t="shared" si="82"/>
        <v>0</v>
      </c>
      <c r="M109" s="185">
        <f t="shared" si="82"/>
        <v>0</v>
      </c>
      <c r="N109" s="185">
        <f t="shared" si="82"/>
        <v>0</v>
      </c>
    </row>
    <row r="110" spans="1:14" ht="31.5" outlineLevel="6" x14ac:dyDescent="0.25">
      <c r="A110" s="184" t="s">
        <v>406</v>
      </c>
      <c r="B110" s="182" t="s">
        <v>303</v>
      </c>
      <c r="C110" s="182" t="s">
        <v>40</v>
      </c>
      <c r="D110" s="182" t="s">
        <v>292</v>
      </c>
      <c r="E110" s="182"/>
      <c r="F110" s="185">
        <f>F111</f>
        <v>8</v>
      </c>
      <c r="G110" s="185">
        <f t="shared" si="81"/>
        <v>0</v>
      </c>
      <c r="H110" s="185">
        <f t="shared" si="81"/>
        <v>8</v>
      </c>
      <c r="I110" s="185">
        <f t="shared" si="82"/>
        <v>0</v>
      </c>
      <c r="J110" s="185">
        <f t="shared" si="82"/>
        <v>0</v>
      </c>
      <c r="K110" s="185">
        <f t="shared" si="82"/>
        <v>0</v>
      </c>
      <c r="L110" s="185">
        <f t="shared" si="82"/>
        <v>0</v>
      </c>
      <c r="M110" s="185">
        <f t="shared" si="82"/>
        <v>0</v>
      </c>
      <c r="N110" s="185">
        <f t="shared" si="82"/>
        <v>0</v>
      </c>
    </row>
    <row r="111" spans="1:14" ht="31.5" outlineLevel="7" x14ac:dyDescent="0.25">
      <c r="A111" s="186" t="s">
        <v>110</v>
      </c>
      <c r="B111" s="187" t="s">
        <v>303</v>
      </c>
      <c r="C111" s="187" t="s">
        <v>40</v>
      </c>
      <c r="D111" s="187" t="s">
        <v>292</v>
      </c>
      <c r="E111" s="187" t="s">
        <v>168</v>
      </c>
      <c r="F111" s="188">
        <v>8</v>
      </c>
      <c r="G111" s="188"/>
      <c r="H111" s="188">
        <f>G111+F111</f>
        <v>8</v>
      </c>
      <c r="I111" s="188">
        <v>0</v>
      </c>
      <c r="J111" s="188">
        <v>0</v>
      </c>
      <c r="K111" s="188">
        <f>I111+J111</f>
        <v>0</v>
      </c>
      <c r="L111" s="188">
        <v>0</v>
      </c>
      <c r="M111" s="188">
        <v>0</v>
      </c>
      <c r="N111" s="188">
        <f>L111+M111</f>
        <v>0</v>
      </c>
    </row>
    <row r="112" spans="1:14" outlineLevel="1" x14ac:dyDescent="0.25">
      <c r="A112" s="184" t="s">
        <v>41</v>
      </c>
      <c r="B112" s="182" t="s">
        <v>303</v>
      </c>
      <c r="C112" s="182" t="s">
        <v>42</v>
      </c>
      <c r="D112" s="182"/>
      <c r="E112" s="182"/>
      <c r="F112" s="185">
        <f>F113+F121+F136</f>
        <v>6316.7999999999993</v>
      </c>
      <c r="G112" s="185">
        <f t="shared" ref="G112:H112" si="83">G113+G121+G136</f>
        <v>57.400000000000006</v>
      </c>
      <c r="H112" s="185">
        <f t="shared" si="83"/>
        <v>6374.2</v>
      </c>
      <c r="I112" s="185">
        <f t="shared" ref="I112:N112" si="84">I113+I121+I136</f>
        <v>14265.6</v>
      </c>
      <c r="J112" s="185">
        <f t="shared" ref="J112:K112" si="85">J113+J121+J136</f>
        <v>5520</v>
      </c>
      <c r="K112" s="185">
        <f t="shared" si="85"/>
        <v>19785.600000000002</v>
      </c>
      <c r="L112" s="185">
        <f t="shared" si="84"/>
        <v>716.7</v>
      </c>
      <c r="M112" s="185">
        <f t="shared" si="84"/>
        <v>0</v>
      </c>
      <c r="N112" s="185">
        <f t="shared" si="84"/>
        <v>716.7</v>
      </c>
    </row>
    <row r="113" spans="1:14" outlineLevel="2" x14ac:dyDescent="0.25">
      <c r="A113" s="184" t="s">
        <v>43</v>
      </c>
      <c r="B113" s="182" t="s">
        <v>303</v>
      </c>
      <c r="C113" s="182" t="s">
        <v>44</v>
      </c>
      <c r="D113" s="182"/>
      <c r="E113" s="182"/>
      <c r="F113" s="185">
        <f>F114</f>
        <v>1021.5</v>
      </c>
      <c r="G113" s="185">
        <f t="shared" ref="G113:H115" si="86">G114</f>
        <v>57.4</v>
      </c>
      <c r="H113" s="185">
        <f t="shared" si="86"/>
        <v>1078.9000000000001</v>
      </c>
      <c r="I113" s="185">
        <f t="shared" ref="I113:N115" si="87">I114</f>
        <v>211</v>
      </c>
      <c r="J113" s="185">
        <f t="shared" si="87"/>
        <v>0</v>
      </c>
      <c r="K113" s="185">
        <f t="shared" si="87"/>
        <v>211</v>
      </c>
      <c r="L113" s="185">
        <f t="shared" si="87"/>
        <v>218.5</v>
      </c>
      <c r="M113" s="185">
        <f t="shared" si="87"/>
        <v>0</v>
      </c>
      <c r="N113" s="185">
        <f t="shared" si="87"/>
        <v>218.5</v>
      </c>
    </row>
    <row r="114" spans="1:14" ht="47.25" outlineLevel="3" x14ac:dyDescent="0.25">
      <c r="A114" s="184" t="s">
        <v>111</v>
      </c>
      <c r="B114" s="182" t="s">
        <v>303</v>
      </c>
      <c r="C114" s="182" t="s">
        <v>44</v>
      </c>
      <c r="D114" s="182" t="s">
        <v>313</v>
      </c>
      <c r="E114" s="182"/>
      <c r="F114" s="185">
        <f>F115</f>
        <v>1021.5</v>
      </c>
      <c r="G114" s="185">
        <f t="shared" si="86"/>
        <v>57.4</v>
      </c>
      <c r="H114" s="185">
        <f t="shared" si="86"/>
        <v>1078.9000000000001</v>
      </c>
      <c r="I114" s="185">
        <f t="shared" si="87"/>
        <v>211</v>
      </c>
      <c r="J114" s="185">
        <f t="shared" si="87"/>
        <v>0</v>
      </c>
      <c r="K114" s="185">
        <f t="shared" si="87"/>
        <v>211</v>
      </c>
      <c r="L114" s="185">
        <f t="shared" si="87"/>
        <v>218.5</v>
      </c>
      <c r="M114" s="185">
        <f t="shared" si="87"/>
        <v>0</v>
      </c>
      <c r="N114" s="185">
        <f t="shared" si="87"/>
        <v>218.5</v>
      </c>
    </row>
    <row r="115" spans="1:14" outlineLevel="4" x14ac:dyDescent="0.25">
      <c r="A115" s="184" t="s">
        <v>80</v>
      </c>
      <c r="B115" s="182" t="s">
        <v>303</v>
      </c>
      <c r="C115" s="182" t="s">
        <v>44</v>
      </c>
      <c r="D115" s="182" t="s">
        <v>314</v>
      </c>
      <c r="E115" s="182"/>
      <c r="F115" s="185">
        <f>F116</f>
        <v>1021.5</v>
      </c>
      <c r="G115" s="185">
        <f t="shared" si="86"/>
        <v>57.4</v>
      </c>
      <c r="H115" s="185">
        <f t="shared" si="86"/>
        <v>1078.9000000000001</v>
      </c>
      <c r="I115" s="185">
        <f t="shared" si="87"/>
        <v>211</v>
      </c>
      <c r="J115" s="185">
        <f t="shared" si="87"/>
        <v>0</v>
      </c>
      <c r="K115" s="185">
        <f t="shared" si="87"/>
        <v>211</v>
      </c>
      <c r="L115" s="185">
        <f t="shared" si="87"/>
        <v>218.5</v>
      </c>
      <c r="M115" s="185">
        <f t="shared" si="87"/>
        <v>0</v>
      </c>
      <c r="N115" s="185">
        <f t="shared" si="87"/>
        <v>218.5</v>
      </c>
    </row>
    <row r="116" spans="1:14" outlineLevel="5" x14ac:dyDescent="0.25">
      <c r="A116" s="184" t="s">
        <v>80</v>
      </c>
      <c r="B116" s="182" t="s">
        <v>303</v>
      </c>
      <c r="C116" s="182" t="s">
        <v>44</v>
      </c>
      <c r="D116" s="182" t="s">
        <v>315</v>
      </c>
      <c r="E116" s="182"/>
      <c r="F116" s="185">
        <f>F117+F119</f>
        <v>1021.5</v>
      </c>
      <c r="G116" s="185">
        <f t="shared" ref="G116:H116" si="88">G117+G119</f>
        <v>57.4</v>
      </c>
      <c r="H116" s="185">
        <f t="shared" si="88"/>
        <v>1078.9000000000001</v>
      </c>
      <c r="I116" s="185">
        <f t="shared" ref="I116:N116" si="89">I117+I119</f>
        <v>211</v>
      </c>
      <c r="J116" s="185">
        <f t="shared" ref="J116:K116" si="90">J117+J119</f>
        <v>0</v>
      </c>
      <c r="K116" s="185">
        <f t="shared" si="90"/>
        <v>211</v>
      </c>
      <c r="L116" s="185">
        <f t="shared" si="89"/>
        <v>218.5</v>
      </c>
      <c r="M116" s="185">
        <f t="shared" si="89"/>
        <v>0</v>
      </c>
      <c r="N116" s="185">
        <f t="shared" si="89"/>
        <v>218.5</v>
      </c>
    </row>
    <row r="117" spans="1:14" ht="31.5" outlineLevel="6" x14ac:dyDescent="0.25">
      <c r="A117" s="184" t="s">
        <v>293</v>
      </c>
      <c r="B117" s="182" t="s">
        <v>303</v>
      </c>
      <c r="C117" s="182" t="s">
        <v>44</v>
      </c>
      <c r="D117" s="182" t="s">
        <v>345</v>
      </c>
      <c r="E117" s="182"/>
      <c r="F117" s="185">
        <f>F118</f>
        <v>21.5</v>
      </c>
      <c r="G117" s="185">
        <f t="shared" ref="G117:H117" si="91">G118</f>
        <v>0</v>
      </c>
      <c r="H117" s="185">
        <f t="shared" si="91"/>
        <v>21.5</v>
      </c>
      <c r="I117" s="185">
        <f t="shared" ref="I117:N117" si="92">I118</f>
        <v>11</v>
      </c>
      <c r="J117" s="185">
        <f t="shared" si="92"/>
        <v>0</v>
      </c>
      <c r="K117" s="185">
        <f t="shared" si="92"/>
        <v>11</v>
      </c>
      <c r="L117" s="185">
        <f t="shared" si="92"/>
        <v>18.5</v>
      </c>
      <c r="M117" s="185">
        <f t="shared" si="92"/>
        <v>0</v>
      </c>
      <c r="N117" s="185">
        <f t="shared" si="92"/>
        <v>18.5</v>
      </c>
    </row>
    <row r="118" spans="1:14" ht="31.5" outlineLevel="7" x14ac:dyDescent="0.25">
      <c r="A118" s="186" t="s">
        <v>110</v>
      </c>
      <c r="B118" s="187" t="s">
        <v>303</v>
      </c>
      <c r="C118" s="187" t="s">
        <v>44</v>
      </c>
      <c r="D118" s="187" t="s">
        <v>345</v>
      </c>
      <c r="E118" s="187" t="s">
        <v>168</v>
      </c>
      <c r="F118" s="188">
        <v>21.5</v>
      </c>
      <c r="G118" s="188"/>
      <c r="H118" s="188">
        <f>G118+F118</f>
        <v>21.5</v>
      </c>
      <c r="I118" s="188">
        <v>11</v>
      </c>
      <c r="J118" s="188">
        <v>0</v>
      </c>
      <c r="K118" s="188">
        <f>I118+J118</f>
        <v>11</v>
      </c>
      <c r="L118" s="188">
        <v>18.5</v>
      </c>
      <c r="M118" s="188">
        <v>0</v>
      </c>
      <c r="N118" s="188">
        <f>L118+M118</f>
        <v>18.5</v>
      </c>
    </row>
    <row r="119" spans="1:14" ht="78.75" outlineLevel="6" x14ac:dyDescent="0.25">
      <c r="A119" s="184" t="s">
        <v>294</v>
      </c>
      <c r="B119" s="182" t="s">
        <v>303</v>
      </c>
      <c r="C119" s="182" t="s">
        <v>44</v>
      </c>
      <c r="D119" s="182" t="s">
        <v>346</v>
      </c>
      <c r="E119" s="182"/>
      <c r="F119" s="185">
        <f>F120</f>
        <v>1000</v>
      </c>
      <c r="G119" s="185">
        <f t="shared" ref="G119:H119" si="93">G120</f>
        <v>57.4</v>
      </c>
      <c r="H119" s="185">
        <f t="shared" si="93"/>
        <v>1057.4000000000001</v>
      </c>
      <c r="I119" s="185">
        <v>200</v>
      </c>
      <c r="J119" s="185">
        <f>J120</f>
        <v>0</v>
      </c>
      <c r="K119" s="185">
        <v>200</v>
      </c>
      <c r="L119" s="185">
        <v>200</v>
      </c>
      <c r="M119" s="185">
        <f>M120</f>
        <v>0</v>
      </c>
      <c r="N119" s="185">
        <v>200</v>
      </c>
    </row>
    <row r="120" spans="1:14" s="246" customFormat="1" ht="31.5" outlineLevel="7" x14ac:dyDescent="0.25">
      <c r="A120" s="248" t="s">
        <v>110</v>
      </c>
      <c r="B120" s="249" t="s">
        <v>303</v>
      </c>
      <c r="C120" s="249" t="s">
        <v>44</v>
      </c>
      <c r="D120" s="249" t="s">
        <v>346</v>
      </c>
      <c r="E120" s="249" t="s">
        <v>168</v>
      </c>
      <c r="F120" s="250">
        <v>1000</v>
      </c>
      <c r="G120" s="250">
        <v>57.4</v>
      </c>
      <c r="H120" s="250">
        <f>G120+F120</f>
        <v>1057.4000000000001</v>
      </c>
      <c r="I120" s="250">
        <v>200</v>
      </c>
      <c r="J120" s="250">
        <v>0</v>
      </c>
      <c r="K120" s="250">
        <f>I120+J120</f>
        <v>200</v>
      </c>
      <c r="L120" s="250">
        <v>200</v>
      </c>
      <c r="M120" s="250">
        <v>0</v>
      </c>
      <c r="N120" s="250">
        <f>L120+M120</f>
        <v>200</v>
      </c>
    </row>
    <row r="121" spans="1:14" outlineLevel="2" x14ac:dyDescent="0.25">
      <c r="A121" s="184" t="s">
        <v>45</v>
      </c>
      <c r="B121" s="182" t="s">
        <v>303</v>
      </c>
      <c r="C121" s="182" t="s">
        <v>46</v>
      </c>
      <c r="D121" s="182"/>
      <c r="E121" s="182"/>
      <c r="F121" s="185">
        <f>F122+F131</f>
        <v>1012.4</v>
      </c>
      <c r="G121" s="185">
        <f t="shared" ref="G121:H121" si="94">G122+G131</f>
        <v>60</v>
      </c>
      <c r="H121" s="185">
        <f t="shared" si="94"/>
        <v>1072.4000000000001</v>
      </c>
      <c r="I121" s="185">
        <f>I122+I131</f>
        <v>13315.2</v>
      </c>
      <c r="J121" s="185">
        <f t="shared" ref="J121:K121" si="95">J122+J131</f>
        <v>5520</v>
      </c>
      <c r="K121" s="185">
        <f t="shared" si="95"/>
        <v>18835.2</v>
      </c>
      <c r="L121" s="185">
        <f t="shared" ref="L121" si="96">L122+L131</f>
        <v>11.2</v>
      </c>
      <c r="M121" s="185">
        <f t="shared" ref="M121" si="97">M122+M131</f>
        <v>0</v>
      </c>
      <c r="N121" s="185">
        <f t="shared" ref="N121" si="98">N122+N131</f>
        <v>11.2</v>
      </c>
    </row>
    <row r="122" spans="1:14" ht="63" outlineLevel="3" x14ac:dyDescent="0.25">
      <c r="A122" s="184" t="s">
        <v>283</v>
      </c>
      <c r="B122" s="182" t="s">
        <v>303</v>
      </c>
      <c r="C122" s="182" t="s">
        <v>46</v>
      </c>
      <c r="D122" s="182" t="s">
        <v>347</v>
      </c>
      <c r="E122" s="182"/>
      <c r="F122" s="185">
        <f>F123+F127</f>
        <v>383.5</v>
      </c>
      <c r="G122" s="185">
        <f t="shared" ref="G122:H122" si="99">G123+G127</f>
        <v>60</v>
      </c>
      <c r="H122" s="185">
        <f t="shared" si="99"/>
        <v>443.5</v>
      </c>
      <c r="I122" s="185">
        <f t="shared" ref="I122:N122" si="100">I123+I127</f>
        <v>13315.2</v>
      </c>
      <c r="J122" s="185">
        <f t="shared" ref="J122:K122" si="101">J123+J127</f>
        <v>5520</v>
      </c>
      <c r="K122" s="185">
        <f t="shared" si="101"/>
        <v>18835.2</v>
      </c>
      <c r="L122" s="185">
        <f t="shared" si="100"/>
        <v>11.2</v>
      </c>
      <c r="M122" s="185">
        <f t="shared" si="100"/>
        <v>0</v>
      </c>
      <c r="N122" s="185">
        <f t="shared" si="100"/>
        <v>11.2</v>
      </c>
    </row>
    <row r="123" spans="1:14" outlineLevel="4" x14ac:dyDescent="0.25">
      <c r="A123" s="184" t="s">
        <v>276</v>
      </c>
      <c r="B123" s="182" t="s">
        <v>303</v>
      </c>
      <c r="C123" s="182" t="s">
        <v>46</v>
      </c>
      <c r="D123" s="182" t="s">
        <v>348</v>
      </c>
      <c r="E123" s="182"/>
      <c r="F123" s="185">
        <f>F124</f>
        <v>383.5</v>
      </c>
      <c r="G123" s="185">
        <f t="shared" ref="G123:H125" si="102">G124</f>
        <v>60</v>
      </c>
      <c r="H123" s="185">
        <f t="shared" si="102"/>
        <v>443.5</v>
      </c>
      <c r="I123" s="185">
        <f t="shared" ref="I123:N125" si="103">I124</f>
        <v>400.7</v>
      </c>
      <c r="J123" s="185">
        <f t="shared" si="103"/>
        <v>0</v>
      </c>
      <c r="K123" s="185">
        <f t="shared" si="103"/>
        <v>400.7</v>
      </c>
      <c r="L123" s="185">
        <f t="shared" si="103"/>
        <v>11.2</v>
      </c>
      <c r="M123" s="185">
        <f t="shared" si="103"/>
        <v>0</v>
      </c>
      <c r="N123" s="185">
        <f t="shared" si="103"/>
        <v>11.2</v>
      </c>
    </row>
    <row r="124" spans="1:14" ht="63" outlineLevel="5" x14ac:dyDescent="0.25">
      <c r="A124" s="184" t="s">
        <v>349</v>
      </c>
      <c r="B124" s="182" t="s">
        <v>303</v>
      </c>
      <c r="C124" s="182" t="s">
        <v>46</v>
      </c>
      <c r="D124" s="182" t="s">
        <v>350</v>
      </c>
      <c r="E124" s="182"/>
      <c r="F124" s="185">
        <f>F125</f>
        <v>383.5</v>
      </c>
      <c r="G124" s="185">
        <f t="shared" si="102"/>
        <v>60</v>
      </c>
      <c r="H124" s="185">
        <f t="shared" si="102"/>
        <v>443.5</v>
      </c>
      <c r="I124" s="185">
        <f t="shared" si="103"/>
        <v>400.7</v>
      </c>
      <c r="J124" s="185">
        <f t="shared" si="103"/>
        <v>0</v>
      </c>
      <c r="K124" s="185">
        <f t="shared" si="103"/>
        <v>400.7</v>
      </c>
      <c r="L124" s="185">
        <f t="shared" si="103"/>
        <v>11.2</v>
      </c>
      <c r="M124" s="185">
        <f t="shared" si="103"/>
        <v>0</v>
      </c>
      <c r="N124" s="185">
        <f t="shared" si="103"/>
        <v>11.2</v>
      </c>
    </row>
    <row r="125" spans="1:14" ht="63" outlineLevel="6" x14ac:dyDescent="0.25">
      <c r="A125" s="184" t="s">
        <v>188</v>
      </c>
      <c r="B125" s="182" t="s">
        <v>303</v>
      </c>
      <c r="C125" s="182" t="s">
        <v>46</v>
      </c>
      <c r="D125" s="182" t="s">
        <v>351</v>
      </c>
      <c r="E125" s="182"/>
      <c r="F125" s="185">
        <f>F126</f>
        <v>383.5</v>
      </c>
      <c r="G125" s="185">
        <f t="shared" si="102"/>
        <v>60</v>
      </c>
      <c r="H125" s="185">
        <f t="shared" si="102"/>
        <v>443.5</v>
      </c>
      <c r="I125" s="185">
        <f t="shared" si="103"/>
        <v>400.7</v>
      </c>
      <c r="J125" s="185">
        <f t="shared" si="103"/>
        <v>0</v>
      </c>
      <c r="K125" s="185">
        <f t="shared" si="103"/>
        <v>400.7</v>
      </c>
      <c r="L125" s="185">
        <f t="shared" si="103"/>
        <v>11.2</v>
      </c>
      <c r="M125" s="185">
        <f t="shared" si="103"/>
        <v>0</v>
      </c>
      <c r="N125" s="185">
        <f t="shared" si="103"/>
        <v>11.2</v>
      </c>
    </row>
    <row r="126" spans="1:14" s="246" customFormat="1" ht="31.5" outlineLevel="7" x14ac:dyDescent="0.25">
      <c r="A126" s="248" t="s">
        <v>110</v>
      </c>
      <c r="B126" s="249" t="s">
        <v>303</v>
      </c>
      <c r="C126" s="249" t="s">
        <v>46</v>
      </c>
      <c r="D126" s="249" t="s">
        <v>351</v>
      </c>
      <c r="E126" s="249" t="s">
        <v>168</v>
      </c>
      <c r="F126" s="250">
        <v>383.5</v>
      </c>
      <c r="G126" s="250">
        <v>60</v>
      </c>
      <c r="H126" s="250">
        <f>G126+F126</f>
        <v>443.5</v>
      </c>
      <c r="I126" s="250">
        <v>400.7</v>
      </c>
      <c r="J126" s="250">
        <v>0</v>
      </c>
      <c r="K126" s="250">
        <f>I126+J126</f>
        <v>400.7</v>
      </c>
      <c r="L126" s="250">
        <v>11.2</v>
      </c>
      <c r="M126" s="250">
        <v>0</v>
      </c>
      <c r="N126" s="250">
        <f>L126+M126</f>
        <v>11.2</v>
      </c>
    </row>
    <row r="127" spans="1:14" s="246" customFormat="1" outlineLevel="4" x14ac:dyDescent="0.25">
      <c r="A127" s="243" t="s">
        <v>279</v>
      </c>
      <c r="B127" s="244" t="s">
        <v>303</v>
      </c>
      <c r="C127" s="244" t="s">
        <v>46</v>
      </c>
      <c r="D127" s="244" t="s">
        <v>407</v>
      </c>
      <c r="E127" s="244"/>
      <c r="F127" s="245">
        <f>F128</f>
        <v>0</v>
      </c>
      <c r="G127" s="245">
        <f t="shared" ref="G127:H129" si="104">G128</f>
        <v>0</v>
      </c>
      <c r="H127" s="245">
        <f t="shared" si="104"/>
        <v>0</v>
      </c>
      <c r="I127" s="245">
        <f t="shared" ref="I127:N129" si="105">I128</f>
        <v>12914.5</v>
      </c>
      <c r="J127" s="245">
        <f t="shared" si="105"/>
        <v>5520</v>
      </c>
      <c r="K127" s="245">
        <f t="shared" si="105"/>
        <v>18434.5</v>
      </c>
      <c r="L127" s="245">
        <f t="shared" si="105"/>
        <v>0</v>
      </c>
      <c r="M127" s="245">
        <f t="shared" si="105"/>
        <v>0</v>
      </c>
      <c r="N127" s="245">
        <f t="shared" si="105"/>
        <v>0</v>
      </c>
    </row>
    <row r="128" spans="1:14" s="246" customFormat="1" ht="63" outlineLevel="5" x14ac:dyDescent="0.25">
      <c r="A128" s="243" t="s">
        <v>408</v>
      </c>
      <c r="B128" s="244" t="s">
        <v>303</v>
      </c>
      <c r="C128" s="244" t="s">
        <v>46</v>
      </c>
      <c r="D128" s="244" t="s">
        <v>395</v>
      </c>
      <c r="E128" s="244"/>
      <c r="F128" s="245">
        <f>F129</f>
        <v>0</v>
      </c>
      <c r="G128" s="245">
        <f t="shared" si="104"/>
        <v>0</v>
      </c>
      <c r="H128" s="245">
        <f t="shared" si="104"/>
        <v>0</v>
      </c>
      <c r="I128" s="245">
        <f t="shared" si="105"/>
        <v>12914.5</v>
      </c>
      <c r="J128" s="245">
        <f t="shared" si="105"/>
        <v>5520</v>
      </c>
      <c r="K128" s="245">
        <f t="shared" si="105"/>
        <v>18434.5</v>
      </c>
      <c r="L128" s="245">
        <f t="shared" si="105"/>
        <v>0</v>
      </c>
      <c r="M128" s="245">
        <f t="shared" si="105"/>
        <v>0</v>
      </c>
      <c r="N128" s="245">
        <f t="shared" si="105"/>
        <v>0</v>
      </c>
    </row>
    <row r="129" spans="1:14" s="246" customFormat="1" ht="47.25" outlineLevel="6" x14ac:dyDescent="0.25">
      <c r="A129" s="243" t="s">
        <v>409</v>
      </c>
      <c r="B129" s="244" t="s">
        <v>303</v>
      </c>
      <c r="C129" s="244" t="s">
        <v>46</v>
      </c>
      <c r="D129" s="244" t="s">
        <v>410</v>
      </c>
      <c r="E129" s="244"/>
      <c r="F129" s="245">
        <f>F130</f>
        <v>0</v>
      </c>
      <c r="G129" s="245">
        <f t="shared" si="104"/>
        <v>0</v>
      </c>
      <c r="H129" s="245">
        <f t="shared" si="104"/>
        <v>0</v>
      </c>
      <c r="I129" s="245">
        <f t="shared" si="105"/>
        <v>12914.5</v>
      </c>
      <c r="J129" s="245">
        <f t="shared" si="105"/>
        <v>5520</v>
      </c>
      <c r="K129" s="245">
        <f t="shared" si="105"/>
        <v>18434.5</v>
      </c>
      <c r="L129" s="245">
        <f t="shared" si="105"/>
        <v>0</v>
      </c>
      <c r="M129" s="245">
        <f t="shared" si="105"/>
        <v>0</v>
      </c>
      <c r="N129" s="245">
        <f t="shared" si="105"/>
        <v>0</v>
      </c>
    </row>
    <row r="130" spans="1:14" s="246" customFormat="1" ht="31.5" outlineLevel="7" x14ac:dyDescent="0.25">
      <c r="A130" s="248" t="s">
        <v>110</v>
      </c>
      <c r="B130" s="249" t="s">
        <v>303</v>
      </c>
      <c r="C130" s="249" t="s">
        <v>46</v>
      </c>
      <c r="D130" s="249" t="s">
        <v>410</v>
      </c>
      <c r="E130" s="249" t="s">
        <v>168</v>
      </c>
      <c r="F130" s="250">
        <v>0</v>
      </c>
      <c r="G130" s="250">
        <v>0</v>
      </c>
      <c r="H130" s="250">
        <f>G130+F130</f>
        <v>0</v>
      </c>
      <c r="I130" s="250">
        <v>12914.5</v>
      </c>
      <c r="J130" s="250">
        <v>5520</v>
      </c>
      <c r="K130" s="250">
        <f>I130+J130</f>
        <v>18434.5</v>
      </c>
      <c r="L130" s="250">
        <v>0</v>
      </c>
      <c r="M130" s="250">
        <v>0</v>
      </c>
      <c r="N130" s="250">
        <f>L130+M130</f>
        <v>0</v>
      </c>
    </row>
    <row r="131" spans="1:14" ht="63" outlineLevel="3" x14ac:dyDescent="0.25">
      <c r="A131" s="184" t="s">
        <v>284</v>
      </c>
      <c r="B131" s="182" t="s">
        <v>303</v>
      </c>
      <c r="C131" s="182" t="s">
        <v>46</v>
      </c>
      <c r="D131" s="182" t="s">
        <v>352</v>
      </c>
      <c r="E131" s="182"/>
      <c r="F131" s="185">
        <f>F132</f>
        <v>628.9</v>
      </c>
      <c r="G131" s="185">
        <f t="shared" ref="G131:H134" si="106">G132</f>
        <v>0</v>
      </c>
      <c r="H131" s="185">
        <f t="shared" si="106"/>
        <v>628.9</v>
      </c>
      <c r="I131" s="185">
        <f t="shared" ref="I131:N134" si="107">I132</f>
        <v>0</v>
      </c>
      <c r="J131" s="185">
        <f t="shared" si="107"/>
        <v>0</v>
      </c>
      <c r="K131" s="185">
        <f t="shared" si="107"/>
        <v>0</v>
      </c>
      <c r="L131" s="185">
        <f t="shared" si="107"/>
        <v>0</v>
      </c>
      <c r="M131" s="185">
        <f t="shared" si="107"/>
        <v>0</v>
      </c>
      <c r="N131" s="185">
        <f t="shared" si="107"/>
        <v>0</v>
      </c>
    </row>
    <row r="132" spans="1:14" outlineLevel="4" x14ac:dyDescent="0.25">
      <c r="A132" s="184" t="s">
        <v>279</v>
      </c>
      <c r="B132" s="182" t="s">
        <v>303</v>
      </c>
      <c r="C132" s="182" t="s">
        <v>46</v>
      </c>
      <c r="D132" s="182" t="s">
        <v>411</v>
      </c>
      <c r="E132" s="182"/>
      <c r="F132" s="185">
        <f>F133</f>
        <v>628.9</v>
      </c>
      <c r="G132" s="185">
        <f t="shared" si="106"/>
        <v>0</v>
      </c>
      <c r="H132" s="185">
        <f t="shared" si="106"/>
        <v>628.9</v>
      </c>
      <c r="I132" s="185">
        <f t="shared" si="107"/>
        <v>0</v>
      </c>
      <c r="J132" s="185">
        <f t="shared" si="107"/>
        <v>0</v>
      </c>
      <c r="K132" s="185">
        <f t="shared" si="107"/>
        <v>0</v>
      </c>
      <c r="L132" s="185">
        <f t="shared" si="107"/>
        <v>0</v>
      </c>
      <c r="M132" s="185">
        <f t="shared" si="107"/>
        <v>0</v>
      </c>
      <c r="N132" s="185">
        <f t="shared" si="107"/>
        <v>0</v>
      </c>
    </row>
    <row r="133" spans="1:14" ht="47.25" outlineLevel="5" x14ac:dyDescent="0.25">
      <c r="A133" s="184" t="s">
        <v>412</v>
      </c>
      <c r="B133" s="182" t="s">
        <v>303</v>
      </c>
      <c r="C133" s="182" t="s">
        <v>46</v>
      </c>
      <c r="D133" s="182" t="s">
        <v>381</v>
      </c>
      <c r="E133" s="182"/>
      <c r="F133" s="185">
        <f>F134</f>
        <v>628.9</v>
      </c>
      <c r="G133" s="185">
        <f t="shared" si="106"/>
        <v>0</v>
      </c>
      <c r="H133" s="185">
        <f t="shared" si="106"/>
        <v>628.9</v>
      </c>
      <c r="I133" s="185">
        <f t="shared" si="107"/>
        <v>0</v>
      </c>
      <c r="J133" s="185">
        <f t="shared" si="107"/>
        <v>0</v>
      </c>
      <c r="K133" s="185">
        <f t="shared" si="107"/>
        <v>0</v>
      </c>
      <c r="L133" s="185">
        <f t="shared" si="107"/>
        <v>0</v>
      </c>
      <c r="M133" s="185">
        <f t="shared" si="107"/>
        <v>0</v>
      </c>
      <c r="N133" s="185">
        <f t="shared" si="107"/>
        <v>0</v>
      </c>
    </row>
    <row r="134" spans="1:14" ht="47.25" outlineLevel="6" x14ac:dyDescent="0.25">
      <c r="A134" s="184" t="s">
        <v>413</v>
      </c>
      <c r="B134" s="182" t="s">
        <v>303</v>
      </c>
      <c r="C134" s="182" t="s">
        <v>46</v>
      </c>
      <c r="D134" s="182" t="s">
        <v>380</v>
      </c>
      <c r="E134" s="182"/>
      <c r="F134" s="185">
        <f>F135</f>
        <v>628.9</v>
      </c>
      <c r="G134" s="185">
        <f t="shared" si="106"/>
        <v>0</v>
      </c>
      <c r="H134" s="185">
        <f t="shared" si="106"/>
        <v>628.9</v>
      </c>
      <c r="I134" s="185">
        <f t="shared" si="107"/>
        <v>0</v>
      </c>
      <c r="J134" s="185">
        <f t="shared" si="107"/>
        <v>0</v>
      </c>
      <c r="K134" s="185">
        <f t="shared" si="107"/>
        <v>0</v>
      </c>
      <c r="L134" s="185">
        <f t="shared" si="107"/>
        <v>0</v>
      </c>
      <c r="M134" s="185">
        <f t="shared" si="107"/>
        <v>0</v>
      </c>
      <c r="N134" s="185">
        <f t="shared" si="107"/>
        <v>0</v>
      </c>
    </row>
    <row r="135" spans="1:14" ht="31.5" outlineLevel="7" x14ac:dyDescent="0.25">
      <c r="A135" s="186" t="s">
        <v>110</v>
      </c>
      <c r="B135" s="187" t="s">
        <v>303</v>
      </c>
      <c r="C135" s="187" t="s">
        <v>46</v>
      </c>
      <c r="D135" s="187" t="s">
        <v>380</v>
      </c>
      <c r="E135" s="187" t="s">
        <v>168</v>
      </c>
      <c r="F135" s="188">
        <v>628.9</v>
      </c>
      <c r="G135" s="188"/>
      <c r="H135" s="188">
        <f>G135+F135</f>
        <v>628.9</v>
      </c>
      <c r="I135" s="188">
        <v>0</v>
      </c>
      <c r="J135" s="188">
        <v>0</v>
      </c>
      <c r="K135" s="188">
        <f>I135+J135</f>
        <v>0</v>
      </c>
      <c r="L135" s="188">
        <v>0</v>
      </c>
      <c r="M135" s="188">
        <v>0</v>
      </c>
      <c r="N135" s="188">
        <f>L135+M135</f>
        <v>0</v>
      </c>
    </row>
    <row r="136" spans="1:14" outlineLevel="2" x14ac:dyDescent="0.25">
      <c r="A136" s="184" t="s">
        <v>47</v>
      </c>
      <c r="B136" s="182" t="s">
        <v>303</v>
      </c>
      <c r="C136" s="182" t="s">
        <v>48</v>
      </c>
      <c r="D136" s="182"/>
      <c r="E136" s="182"/>
      <c r="F136" s="185">
        <f>F137+F142+F147+F156</f>
        <v>4282.8999999999996</v>
      </c>
      <c r="G136" s="185">
        <f t="shared" ref="G136:H136" si="108">G137+G142+G147+G156</f>
        <v>-60</v>
      </c>
      <c r="H136" s="185">
        <f t="shared" si="108"/>
        <v>4222.8999999999996</v>
      </c>
      <c r="I136" s="185">
        <f t="shared" ref="I136:L136" si="109">I137+I142+I147+I156</f>
        <v>739.4</v>
      </c>
      <c r="J136" s="185">
        <f t="shared" si="109"/>
        <v>0</v>
      </c>
      <c r="K136" s="185">
        <f t="shared" si="109"/>
        <v>739.4</v>
      </c>
      <c r="L136" s="185">
        <f t="shared" si="109"/>
        <v>487</v>
      </c>
      <c r="M136" s="185">
        <f t="shared" ref="M136:N136" si="110">M137+M142+M147+M156</f>
        <v>0</v>
      </c>
      <c r="N136" s="185">
        <f t="shared" si="110"/>
        <v>487</v>
      </c>
    </row>
    <row r="137" spans="1:14" ht="63" outlineLevel="3" x14ac:dyDescent="0.25">
      <c r="A137" s="184" t="s">
        <v>414</v>
      </c>
      <c r="B137" s="182" t="s">
        <v>303</v>
      </c>
      <c r="C137" s="182" t="s">
        <v>48</v>
      </c>
      <c r="D137" s="182" t="s">
        <v>373</v>
      </c>
      <c r="E137" s="182"/>
      <c r="F137" s="185">
        <f>F138</f>
        <v>2105.3000000000002</v>
      </c>
      <c r="G137" s="185">
        <f>G138</f>
        <v>0</v>
      </c>
      <c r="H137" s="185">
        <v>2105.3000000000002</v>
      </c>
      <c r="I137" s="185">
        <v>0</v>
      </c>
      <c r="J137" s="185">
        <v>0</v>
      </c>
      <c r="K137" s="185">
        <v>0</v>
      </c>
      <c r="L137" s="185">
        <v>0</v>
      </c>
      <c r="M137" s="185">
        <v>0</v>
      </c>
      <c r="N137" s="185">
        <v>0</v>
      </c>
    </row>
    <row r="138" spans="1:14" outlineLevel="4" x14ac:dyDescent="0.25">
      <c r="A138" s="184" t="s">
        <v>276</v>
      </c>
      <c r="B138" s="182" t="s">
        <v>303</v>
      </c>
      <c r="C138" s="182" t="s">
        <v>48</v>
      </c>
      <c r="D138" s="182" t="s">
        <v>415</v>
      </c>
      <c r="E138" s="182"/>
      <c r="F138" s="185">
        <f>F139</f>
        <v>2105.3000000000002</v>
      </c>
      <c r="G138" s="185">
        <f t="shared" ref="G138:H140" si="111">G139</f>
        <v>0</v>
      </c>
      <c r="H138" s="185">
        <f t="shared" si="111"/>
        <v>2105.3000000000002</v>
      </c>
      <c r="I138" s="185">
        <f t="shared" ref="I138:N140" si="112">I139</f>
        <v>0</v>
      </c>
      <c r="J138" s="185">
        <f t="shared" si="112"/>
        <v>0</v>
      </c>
      <c r="K138" s="185">
        <f t="shared" si="112"/>
        <v>0</v>
      </c>
      <c r="L138" s="185">
        <f t="shared" si="112"/>
        <v>0</v>
      </c>
      <c r="M138" s="185">
        <f t="shared" si="112"/>
        <v>0</v>
      </c>
      <c r="N138" s="185">
        <f t="shared" si="112"/>
        <v>0</v>
      </c>
    </row>
    <row r="139" spans="1:14" ht="110.25" outlineLevel="5" x14ac:dyDescent="0.25">
      <c r="A139" s="189" t="s">
        <v>416</v>
      </c>
      <c r="B139" s="182" t="s">
        <v>303</v>
      </c>
      <c r="C139" s="182" t="s">
        <v>48</v>
      </c>
      <c r="D139" s="182" t="s">
        <v>372</v>
      </c>
      <c r="E139" s="182"/>
      <c r="F139" s="185">
        <f>F140</f>
        <v>2105.3000000000002</v>
      </c>
      <c r="G139" s="185">
        <f t="shared" si="111"/>
        <v>0</v>
      </c>
      <c r="H139" s="185">
        <f t="shared" si="111"/>
        <v>2105.3000000000002</v>
      </c>
      <c r="I139" s="185">
        <f t="shared" si="112"/>
        <v>0</v>
      </c>
      <c r="J139" s="185">
        <f t="shared" si="112"/>
        <v>0</v>
      </c>
      <c r="K139" s="185">
        <f t="shared" si="112"/>
        <v>0</v>
      </c>
      <c r="L139" s="185">
        <f t="shared" si="112"/>
        <v>0</v>
      </c>
      <c r="M139" s="185">
        <f t="shared" si="112"/>
        <v>0</v>
      </c>
      <c r="N139" s="185">
        <f t="shared" si="112"/>
        <v>0</v>
      </c>
    </row>
    <row r="140" spans="1:14" ht="47.25" outlineLevel="6" x14ac:dyDescent="0.25">
      <c r="A140" s="184" t="s">
        <v>417</v>
      </c>
      <c r="B140" s="182" t="s">
        <v>303</v>
      </c>
      <c r="C140" s="182" t="s">
        <v>48</v>
      </c>
      <c r="D140" s="182" t="s">
        <v>388</v>
      </c>
      <c r="E140" s="182"/>
      <c r="F140" s="185">
        <f>F141</f>
        <v>2105.3000000000002</v>
      </c>
      <c r="G140" s="185">
        <f t="shared" si="111"/>
        <v>0</v>
      </c>
      <c r="H140" s="185">
        <f t="shared" si="111"/>
        <v>2105.3000000000002</v>
      </c>
      <c r="I140" s="185">
        <f t="shared" si="112"/>
        <v>0</v>
      </c>
      <c r="J140" s="185">
        <f t="shared" si="112"/>
        <v>0</v>
      </c>
      <c r="K140" s="185">
        <f t="shared" si="112"/>
        <v>0</v>
      </c>
      <c r="L140" s="185">
        <f t="shared" si="112"/>
        <v>0</v>
      </c>
      <c r="M140" s="185">
        <f t="shared" si="112"/>
        <v>0</v>
      </c>
      <c r="N140" s="185">
        <f t="shared" si="112"/>
        <v>0</v>
      </c>
    </row>
    <row r="141" spans="1:14" ht="31.5" outlineLevel="7" x14ac:dyDescent="0.25">
      <c r="A141" s="186" t="s">
        <v>110</v>
      </c>
      <c r="B141" s="187" t="s">
        <v>303</v>
      </c>
      <c r="C141" s="187" t="s">
        <v>48</v>
      </c>
      <c r="D141" s="187" t="s">
        <v>388</v>
      </c>
      <c r="E141" s="187" t="s">
        <v>168</v>
      </c>
      <c r="F141" s="188">
        <v>2105.3000000000002</v>
      </c>
      <c r="G141" s="188"/>
      <c r="H141" s="188">
        <f>G141+F141</f>
        <v>2105.3000000000002</v>
      </c>
      <c r="I141" s="188">
        <v>0</v>
      </c>
      <c r="J141" s="188">
        <v>0</v>
      </c>
      <c r="K141" s="188">
        <f>I141+J141</f>
        <v>0</v>
      </c>
      <c r="L141" s="188">
        <v>0</v>
      </c>
      <c r="M141" s="188">
        <v>0</v>
      </c>
      <c r="N141" s="188">
        <f>L141+M141</f>
        <v>0</v>
      </c>
    </row>
    <row r="142" spans="1:14" ht="63" outlineLevel="3" x14ac:dyDescent="0.25">
      <c r="A142" s="184" t="s">
        <v>283</v>
      </c>
      <c r="B142" s="182" t="s">
        <v>303</v>
      </c>
      <c r="C142" s="182" t="s">
        <v>48</v>
      </c>
      <c r="D142" s="182" t="s">
        <v>347</v>
      </c>
      <c r="E142" s="182"/>
      <c r="F142" s="185">
        <f>F143</f>
        <v>49.8</v>
      </c>
      <c r="G142" s="185">
        <f t="shared" ref="G142:H145" si="113">G143</f>
        <v>0</v>
      </c>
      <c r="H142" s="185">
        <f t="shared" si="113"/>
        <v>49.8</v>
      </c>
      <c r="I142" s="185">
        <f t="shared" ref="I142:N145" si="114">I143</f>
        <v>0</v>
      </c>
      <c r="J142" s="185">
        <f t="shared" si="114"/>
        <v>0</v>
      </c>
      <c r="K142" s="185">
        <f t="shared" si="114"/>
        <v>0</v>
      </c>
      <c r="L142" s="185">
        <f t="shared" si="114"/>
        <v>0</v>
      </c>
      <c r="M142" s="185">
        <f t="shared" si="114"/>
        <v>0</v>
      </c>
      <c r="N142" s="185">
        <f t="shared" si="114"/>
        <v>0</v>
      </c>
    </row>
    <row r="143" spans="1:14" outlineLevel="4" x14ac:dyDescent="0.25">
      <c r="A143" s="184" t="s">
        <v>276</v>
      </c>
      <c r="B143" s="182" t="s">
        <v>303</v>
      </c>
      <c r="C143" s="182" t="s">
        <v>48</v>
      </c>
      <c r="D143" s="182" t="s">
        <v>348</v>
      </c>
      <c r="E143" s="182"/>
      <c r="F143" s="185">
        <f>F144</f>
        <v>49.8</v>
      </c>
      <c r="G143" s="185">
        <f t="shared" si="113"/>
        <v>0</v>
      </c>
      <c r="H143" s="185">
        <f t="shared" si="113"/>
        <v>49.8</v>
      </c>
      <c r="I143" s="185">
        <f t="shared" si="114"/>
        <v>0</v>
      </c>
      <c r="J143" s="185">
        <f t="shared" si="114"/>
        <v>0</v>
      </c>
      <c r="K143" s="185">
        <f t="shared" si="114"/>
        <v>0</v>
      </c>
      <c r="L143" s="185">
        <f t="shared" si="114"/>
        <v>0</v>
      </c>
      <c r="M143" s="185">
        <f t="shared" si="114"/>
        <v>0</v>
      </c>
      <c r="N143" s="185">
        <f t="shared" si="114"/>
        <v>0</v>
      </c>
    </row>
    <row r="144" spans="1:14" ht="63" outlineLevel="5" x14ac:dyDescent="0.25">
      <c r="A144" s="184" t="s">
        <v>418</v>
      </c>
      <c r="B144" s="182" t="s">
        <v>303</v>
      </c>
      <c r="C144" s="182" t="s">
        <v>48</v>
      </c>
      <c r="D144" s="182" t="s">
        <v>375</v>
      </c>
      <c r="E144" s="182"/>
      <c r="F144" s="185">
        <f>F145</f>
        <v>49.8</v>
      </c>
      <c r="G144" s="185">
        <f t="shared" si="113"/>
        <v>0</v>
      </c>
      <c r="H144" s="185">
        <f t="shared" si="113"/>
        <v>49.8</v>
      </c>
      <c r="I144" s="185">
        <f t="shared" si="114"/>
        <v>0</v>
      </c>
      <c r="J144" s="185">
        <f t="shared" si="114"/>
        <v>0</v>
      </c>
      <c r="K144" s="185">
        <f t="shared" si="114"/>
        <v>0</v>
      </c>
      <c r="L144" s="185">
        <f t="shared" si="114"/>
        <v>0</v>
      </c>
      <c r="M144" s="185">
        <f t="shared" si="114"/>
        <v>0</v>
      </c>
      <c r="N144" s="185">
        <f t="shared" si="114"/>
        <v>0</v>
      </c>
    </row>
    <row r="145" spans="1:14" ht="47.25" outlineLevel="6" x14ac:dyDescent="0.25">
      <c r="A145" s="184" t="s">
        <v>419</v>
      </c>
      <c r="B145" s="182" t="s">
        <v>303</v>
      </c>
      <c r="C145" s="182" t="s">
        <v>48</v>
      </c>
      <c r="D145" s="182" t="s">
        <v>371</v>
      </c>
      <c r="E145" s="182"/>
      <c r="F145" s="185">
        <f>F146</f>
        <v>49.8</v>
      </c>
      <c r="G145" s="185">
        <f t="shared" si="113"/>
        <v>0</v>
      </c>
      <c r="H145" s="185">
        <f t="shared" si="113"/>
        <v>49.8</v>
      </c>
      <c r="I145" s="185">
        <f t="shared" si="114"/>
        <v>0</v>
      </c>
      <c r="J145" s="185">
        <f t="shared" si="114"/>
        <v>0</v>
      </c>
      <c r="K145" s="185">
        <f t="shared" si="114"/>
        <v>0</v>
      </c>
      <c r="L145" s="185">
        <f t="shared" si="114"/>
        <v>0</v>
      </c>
      <c r="M145" s="185">
        <f t="shared" si="114"/>
        <v>0</v>
      </c>
      <c r="N145" s="185">
        <f t="shared" si="114"/>
        <v>0</v>
      </c>
    </row>
    <row r="146" spans="1:14" ht="31.5" outlineLevel="7" x14ac:dyDescent="0.25">
      <c r="A146" s="186" t="s">
        <v>110</v>
      </c>
      <c r="B146" s="187" t="s">
        <v>303</v>
      </c>
      <c r="C146" s="187" t="s">
        <v>48</v>
      </c>
      <c r="D146" s="187" t="s">
        <v>371</v>
      </c>
      <c r="E146" s="187" t="s">
        <v>168</v>
      </c>
      <c r="F146" s="188">
        <v>49.8</v>
      </c>
      <c r="G146" s="188"/>
      <c r="H146" s="188">
        <f>G146+F146</f>
        <v>49.8</v>
      </c>
      <c r="I146" s="188">
        <v>0</v>
      </c>
      <c r="J146" s="188">
        <v>0</v>
      </c>
      <c r="K146" s="188">
        <f>I146+J146</f>
        <v>0</v>
      </c>
      <c r="L146" s="188">
        <v>0</v>
      </c>
      <c r="M146" s="188">
        <v>0</v>
      </c>
      <c r="N146" s="188">
        <f>L146+M146</f>
        <v>0</v>
      </c>
    </row>
    <row r="147" spans="1:14" ht="63" outlineLevel="3" x14ac:dyDescent="0.25">
      <c r="A147" s="184" t="s">
        <v>284</v>
      </c>
      <c r="B147" s="182" t="s">
        <v>303</v>
      </c>
      <c r="C147" s="182" t="s">
        <v>48</v>
      </c>
      <c r="D147" s="182" t="s">
        <v>352</v>
      </c>
      <c r="E147" s="182"/>
      <c r="F147" s="185">
        <f>F148</f>
        <v>2094.9</v>
      </c>
      <c r="G147" s="185">
        <f t="shared" ref="G147:H148" si="115">G148</f>
        <v>-60</v>
      </c>
      <c r="H147" s="185">
        <f t="shared" si="115"/>
        <v>2034.9</v>
      </c>
      <c r="I147" s="185">
        <f t="shared" ref="I147:N148" si="116">I148</f>
        <v>488.2</v>
      </c>
      <c r="J147" s="185">
        <f t="shared" si="116"/>
        <v>0</v>
      </c>
      <c r="K147" s="185">
        <f t="shared" si="116"/>
        <v>488.2</v>
      </c>
      <c r="L147" s="185">
        <f t="shared" si="116"/>
        <v>240.7</v>
      </c>
      <c r="M147" s="185">
        <f t="shared" si="116"/>
        <v>0</v>
      </c>
      <c r="N147" s="185">
        <f t="shared" si="116"/>
        <v>240.7</v>
      </c>
    </row>
    <row r="148" spans="1:14" outlineLevel="4" x14ac:dyDescent="0.25">
      <c r="A148" s="184" t="s">
        <v>276</v>
      </c>
      <c r="B148" s="182" t="s">
        <v>303</v>
      </c>
      <c r="C148" s="182" t="s">
        <v>48</v>
      </c>
      <c r="D148" s="182" t="s">
        <v>353</v>
      </c>
      <c r="E148" s="182"/>
      <c r="F148" s="185">
        <f>F149</f>
        <v>2094.9</v>
      </c>
      <c r="G148" s="185">
        <f t="shared" si="115"/>
        <v>-60</v>
      </c>
      <c r="H148" s="185">
        <f t="shared" si="115"/>
        <v>2034.9</v>
      </c>
      <c r="I148" s="185">
        <f t="shared" si="116"/>
        <v>488.2</v>
      </c>
      <c r="J148" s="185">
        <f t="shared" si="116"/>
        <v>0</v>
      </c>
      <c r="K148" s="185">
        <f t="shared" si="116"/>
        <v>488.2</v>
      </c>
      <c r="L148" s="185">
        <f t="shared" si="116"/>
        <v>240.7</v>
      </c>
      <c r="M148" s="185">
        <f t="shared" si="116"/>
        <v>0</v>
      </c>
      <c r="N148" s="185">
        <f t="shared" si="116"/>
        <v>240.7</v>
      </c>
    </row>
    <row r="149" spans="1:14" ht="78.75" outlineLevel="5" x14ac:dyDescent="0.25">
      <c r="A149" s="184" t="s">
        <v>420</v>
      </c>
      <c r="B149" s="182" t="s">
        <v>303</v>
      </c>
      <c r="C149" s="182" t="s">
        <v>48</v>
      </c>
      <c r="D149" s="182" t="s">
        <v>354</v>
      </c>
      <c r="E149" s="182"/>
      <c r="F149" s="185">
        <f>F150+F152+F154</f>
        <v>2094.9</v>
      </c>
      <c r="G149" s="185">
        <f t="shared" ref="G149:H149" si="117">G150+G152+G154</f>
        <v>-60</v>
      </c>
      <c r="H149" s="185">
        <f t="shared" si="117"/>
        <v>2034.9</v>
      </c>
      <c r="I149" s="185">
        <f t="shared" ref="I149:N149" si="118">I150+I152+I154</f>
        <v>488.2</v>
      </c>
      <c r="J149" s="185">
        <f t="shared" ref="J149:K149" si="119">J150+J152+J154</f>
        <v>0</v>
      </c>
      <c r="K149" s="185">
        <f t="shared" si="119"/>
        <v>488.2</v>
      </c>
      <c r="L149" s="185">
        <f t="shared" si="118"/>
        <v>240.7</v>
      </c>
      <c r="M149" s="185">
        <f t="shared" si="118"/>
        <v>0</v>
      </c>
      <c r="N149" s="185">
        <f t="shared" si="118"/>
        <v>240.7</v>
      </c>
    </row>
    <row r="150" spans="1:14" ht="78.75" outlineLevel="6" x14ac:dyDescent="0.25">
      <c r="A150" s="184" t="s">
        <v>233</v>
      </c>
      <c r="B150" s="182" t="s">
        <v>303</v>
      </c>
      <c r="C150" s="182" t="s">
        <v>48</v>
      </c>
      <c r="D150" s="182" t="s">
        <v>355</v>
      </c>
      <c r="E150" s="182"/>
      <c r="F150" s="185">
        <f>F151</f>
        <v>315</v>
      </c>
      <c r="G150" s="185">
        <f t="shared" ref="G150:H150" si="120">G151</f>
        <v>0</v>
      </c>
      <c r="H150" s="185">
        <f t="shared" si="120"/>
        <v>315</v>
      </c>
      <c r="I150" s="185">
        <f t="shared" ref="I150:N150" si="121">I151</f>
        <v>80</v>
      </c>
      <c r="J150" s="185">
        <f t="shared" si="121"/>
        <v>0</v>
      </c>
      <c r="K150" s="185">
        <f t="shared" si="121"/>
        <v>80</v>
      </c>
      <c r="L150" s="185">
        <f t="shared" si="121"/>
        <v>30</v>
      </c>
      <c r="M150" s="185">
        <f t="shared" si="121"/>
        <v>0</v>
      </c>
      <c r="N150" s="185">
        <f t="shared" si="121"/>
        <v>30</v>
      </c>
    </row>
    <row r="151" spans="1:14" ht="31.5" outlineLevel="7" x14ac:dyDescent="0.25">
      <c r="A151" s="186" t="s">
        <v>110</v>
      </c>
      <c r="B151" s="187" t="s">
        <v>303</v>
      </c>
      <c r="C151" s="187" t="s">
        <v>48</v>
      </c>
      <c r="D151" s="187" t="s">
        <v>355</v>
      </c>
      <c r="E151" s="187" t="s">
        <v>168</v>
      </c>
      <c r="F151" s="188">
        <v>315</v>
      </c>
      <c r="G151" s="188"/>
      <c r="H151" s="188">
        <f>G151+F151</f>
        <v>315</v>
      </c>
      <c r="I151" s="188">
        <v>80</v>
      </c>
      <c r="J151" s="188">
        <v>0</v>
      </c>
      <c r="K151" s="188">
        <f>I151+J151</f>
        <v>80</v>
      </c>
      <c r="L151" s="188">
        <v>30</v>
      </c>
      <c r="M151" s="188">
        <v>0</v>
      </c>
      <c r="N151" s="188">
        <f>L151+M151</f>
        <v>30</v>
      </c>
    </row>
    <row r="152" spans="1:14" ht="63" outlineLevel="6" x14ac:dyDescent="0.25">
      <c r="A152" s="184" t="s">
        <v>356</v>
      </c>
      <c r="B152" s="182" t="s">
        <v>303</v>
      </c>
      <c r="C152" s="182" t="s">
        <v>48</v>
      </c>
      <c r="D152" s="182" t="s">
        <v>236</v>
      </c>
      <c r="E152" s="182"/>
      <c r="F152" s="185">
        <f>F153</f>
        <v>1521.2</v>
      </c>
      <c r="G152" s="185">
        <f t="shared" ref="G152:H152" si="122">G153</f>
        <v>-60</v>
      </c>
      <c r="H152" s="185">
        <f t="shared" si="122"/>
        <v>1461.2</v>
      </c>
      <c r="I152" s="185">
        <f t="shared" ref="I152:N152" si="123">I153</f>
        <v>408.2</v>
      </c>
      <c r="J152" s="185">
        <f t="shared" si="123"/>
        <v>0</v>
      </c>
      <c r="K152" s="185">
        <f t="shared" si="123"/>
        <v>408.2</v>
      </c>
      <c r="L152" s="185">
        <f t="shared" si="123"/>
        <v>210.7</v>
      </c>
      <c r="M152" s="185">
        <f t="shared" si="123"/>
        <v>0</v>
      </c>
      <c r="N152" s="185">
        <f t="shared" si="123"/>
        <v>210.7</v>
      </c>
    </row>
    <row r="153" spans="1:14" s="246" customFormat="1" ht="31.5" outlineLevel="7" x14ac:dyDescent="0.25">
      <c r="A153" s="248" t="s">
        <v>110</v>
      </c>
      <c r="B153" s="249" t="s">
        <v>303</v>
      </c>
      <c r="C153" s="249" t="s">
        <v>48</v>
      </c>
      <c r="D153" s="249" t="s">
        <v>236</v>
      </c>
      <c r="E153" s="249" t="s">
        <v>168</v>
      </c>
      <c r="F153" s="250">
        <v>1521.2</v>
      </c>
      <c r="G153" s="250">
        <v>-60</v>
      </c>
      <c r="H153" s="250">
        <f>G153+F153</f>
        <v>1461.2</v>
      </c>
      <c r="I153" s="250">
        <v>408.2</v>
      </c>
      <c r="J153" s="250">
        <v>0</v>
      </c>
      <c r="K153" s="250">
        <f>I153+J153</f>
        <v>408.2</v>
      </c>
      <c r="L153" s="250">
        <v>210.7</v>
      </c>
      <c r="M153" s="250">
        <v>0</v>
      </c>
      <c r="N153" s="250">
        <f>L153+M153</f>
        <v>210.7</v>
      </c>
    </row>
    <row r="154" spans="1:14" outlineLevel="6" x14ac:dyDescent="0.25">
      <c r="A154" s="184" t="s">
        <v>421</v>
      </c>
      <c r="B154" s="182" t="s">
        <v>303</v>
      </c>
      <c r="C154" s="182" t="s">
        <v>48</v>
      </c>
      <c r="D154" s="182" t="s">
        <v>394</v>
      </c>
      <c r="E154" s="182"/>
      <c r="F154" s="185">
        <f>F155</f>
        <v>258.7</v>
      </c>
      <c r="G154" s="185">
        <f t="shared" ref="G154:H154" si="124">G155</f>
        <v>0</v>
      </c>
      <c r="H154" s="185">
        <f t="shared" si="124"/>
        <v>258.7</v>
      </c>
      <c r="I154" s="185">
        <f t="shared" ref="I154:N154" si="125">I155</f>
        <v>0</v>
      </c>
      <c r="J154" s="185">
        <f t="shared" si="125"/>
        <v>0</v>
      </c>
      <c r="K154" s="185">
        <f t="shared" si="125"/>
        <v>0</v>
      </c>
      <c r="L154" s="185">
        <f t="shared" si="125"/>
        <v>0</v>
      </c>
      <c r="M154" s="185">
        <f t="shared" si="125"/>
        <v>0</v>
      </c>
      <c r="N154" s="185">
        <f t="shared" si="125"/>
        <v>0</v>
      </c>
    </row>
    <row r="155" spans="1:14" ht="31.5" outlineLevel="7" x14ac:dyDescent="0.25">
      <c r="A155" s="186" t="s">
        <v>110</v>
      </c>
      <c r="B155" s="187" t="s">
        <v>303</v>
      </c>
      <c r="C155" s="187" t="s">
        <v>48</v>
      </c>
      <c r="D155" s="187" t="s">
        <v>394</v>
      </c>
      <c r="E155" s="187" t="s">
        <v>168</v>
      </c>
      <c r="F155" s="188">
        <v>258.7</v>
      </c>
      <c r="G155" s="188"/>
      <c r="H155" s="188">
        <f>G155+F155</f>
        <v>258.7</v>
      </c>
      <c r="I155" s="188">
        <v>0</v>
      </c>
      <c r="J155" s="188">
        <v>0</v>
      </c>
      <c r="K155" s="188">
        <f>I155+J155</f>
        <v>0</v>
      </c>
      <c r="L155" s="188">
        <v>0</v>
      </c>
      <c r="M155" s="188">
        <v>0</v>
      </c>
      <c r="N155" s="188">
        <f>L155+M155</f>
        <v>0</v>
      </c>
    </row>
    <row r="156" spans="1:14" ht="47.25" outlineLevel="3" x14ac:dyDescent="0.25">
      <c r="A156" s="184" t="s">
        <v>422</v>
      </c>
      <c r="B156" s="182" t="s">
        <v>303</v>
      </c>
      <c r="C156" s="182" t="s">
        <v>48</v>
      </c>
      <c r="D156" s="182" t="s">
        <v>376</v>
      </c>
      <c r="E156" s="182"/>
      <c r="F156" s="185">
        <f>F157+F161</f>
        <v>32.9</v>
      </c>
      <c r="G156" s="185">
        <f t="shared" ref="G156:H156" si="126">G157+G161</f>
        <v>0</v>
      </c>
      <c r="H156" s="185">
        <f t="shared" si="126"/>
        <v>32.9</v>
      </c>
      <c r="I156" s="185">
        <f t="shared" ref="I156:N156" si="127">I157+I161</f>
        <v>251.20000000000002</v>
      </c>
      <c r="J156" s="185">
        <f t="shared" ref="J156:K156" si="128">J157+J161</f>
        <v>0</v>
      </c>
      <c r="K156" s="185">
        <f t="shared" si="128"/>
        <v>251.20000000000002</v>
      </c>
      <c r="L156" s="185">
        <f t="shared" si="127"/>
        <v>246.3</v>
      </c>
      <c r="M156" s="185">
        <f t="shared" si="127"/>
        <v>0</v>
      </c>
      <c r="N156" s="185">
        <f t="shared" si="127"/>
        <v>246.3</v>
      </c>
    </row>
    <row r="157" spans="1:14" outlineLevel="4" x14ac:dyDescent="0.25">
      <c r="A157" s="184" t="s">
        <v>423</v>
      </c>
      <c r="B157" s="182" t="s">
        <v>303</v>
      </c>
      <c r="C157" s="182" t="s">
        <v>48</v>
      </c>
      <c r="D157" s="182" t="s">
        <v>392</v>
      </c>
      <c r="E157" s="182"/>
      <c r="F157" s="185">
        <f>F158</f>
        <v>0</v>
      </c>
      <c r="G157" s="185">
        <f t="shared" ref="G157:H159" si="129">G158</f>
        <v>0</v>
      </c>
      <c r="H157" s="185">
        <f t="shared" si="129"/>
        <v>0</v>
      </c>
      <c r="I157" s="185">
        <f t="shared" ref="I157:N159" si="130">I158</f>
        <v>220.8</v>
      </c>
      <c r="J157" s="185">
        <f t="shared" si="130"/>
        <v>0</v>
      </c>
      <c r="K157" s="185">
        <f t="shared" si="130"/>
        <v>220.8</v>
      </c>
      <c r="L157" s="185">
        <f t="shared" si="130"/>
        <v>220.8</v>
      </c>
      <c r="M157" s="185">
        <f t="shared" si="130"/>
        <v>0</v>
      </c>
      <c r="N157" s="185">
        <f t="shared" si="130"/>
        <v>220.8</v>
      </c>
    </row>
    <row r="158" spans="1:14" ht="63" outlineLevel="5" x14ac:dyDescent="0.25">
      <c r="A158" s="184" t="s">
        <v>424</v>
      </c>
      <c r="B158" s="182" t="s">
        <v>303</v>
      </c>
      <c r="C158" s="182" t="s">
        <v>48</v>
      </c>
      <c r="D158" s="182" t="s">
        <v>391</v>
      </c>
      <c r="E158" s="182"/>
      <c r="F158" s="185">
        <f>F159</f>
        <v>0</v>
      </c>
      <c r="G158" s="185">
        <f t="shared" si="129"/>
        <v>0</v>
      </c>
      <c r="H158" s="185">
        <f t="shared" si="129"/>
        <v>0</v>
      </c>
      <c r="I158" s="185">
        <f t="shared" si="130"/>
        <v>220.8</v>
      </c>
      <c r="J158" s="185">
        <f t="shared" si="130"/>
        <v>0</v>
      </c>
      <c r="K158" s="185">
        <f t="shared" si="130"/>
        <v>220.8</v>
      </c>
      <c r="L158" s="185">
        <f t="shared" si="130"/>
        <v>220.8</v>
      </c>
      <c r="M158" s="185">
        <f t="shared" si="130"/>
        <v>0</v>
      </c>
      <c r="N158" s="185">
        <f t="shared" si="130"/>
        <v>220.8</v>
      </c>
    </row>
    <row r="159" spans="1:14" ht="78.75" outlineLevel="6" x14ac:dyDescent="0.25">
      <c r="A159" s="184" t="s">
        <v>425</v>
      </c>
      <c r="B159" s="182" t="s">
        <v>303</v>
      </c>
      <c r="C159" s="182" t="s">
        <v>48</v>
      </c>
      <c r="D159" s="182" t="s">
        <v>390</v>
      </c>
      <c r="E159" s="182"/>
      <c r="F159" s="185">
        <f>F160</f>
        <v>0</v>
      </c>
      <c r="G159" s="185">
        <f t="shared" si="129"/>
        <v>0</v>
      </c>
      <c r="H159" s="185">
        <f t="shared" si="129"/>
        <v>0</v>
      </c>
      <c r="I159" s="185">
        <f t="shared" si="130"/>
        <v>220.8</v>
      </c>
      <c r="J159" s="185">
        <f t="shared" si="130"/>
        <v>0</v>
      </c>
      <c r="K159" s="185">
        <f t="shared" si="130"/>
        <v>220.8</v>
      </c>
      <c r="L159" s="185">
        <f t="shared" si="130"/>
        <v>220.8</v>
      </c>
      <c r="M159" s="185">
        <f t="shared" si="130"/>
        <v>0</v>
      </c>
      <c r="N159" s="185">
        <f t="shared" si="130"/>
        <v>220.8</v>
      </c>
    </row>
    <row r="160" spans="1:14" ht="31.5" outlineLevel="7" x14ac:dyDescent="0.25">
      <c r="A160" s="186" t="s">
        <v>110</v>
      </c>
      <c r="B160" s="187" t="s">
        <v>303</v>
      </c>
      <c r="C160" s="187" t="s">
        <v>48</v>
      </c>
      <c r="D160" s="187" t="s">
        <v>390</v>
      </c>
      <c r="E160" s="187" t="s">
        <v>168</v>
      </c>
      <c r="F160" s="188">
        <v>0</v>
      </c>
      <c r="G160" s="188"/>
      <c r="H160" s="188">
        <f>G160+F160</f>
        <v>0</v>
      </c>
      <c r="I160" s="188">
        <v>220.8</v>
      </c>
      <c r="J160" s="188">
        <v>0</v>
      </c>
      <c r="K160" s="188">
        <f>I160+J160</f>
        <v>220.8</v>
      </c>
      <c r="L160" s="188">
        <v>220.8</v>
      </c>
      <c r="M160" s="188">
        <v>0</v>
      </c>
      <c r="N160" s="188">
        <f>L160+M160</f>
        <v>220.8</v>
      </c>
    </row>
    <row r="161" spans="1:14" outlineLevel="4" x14ac:dyDescent="0.25">
      <c r="A161" s="184" t="s">
        <v>279</v>
      </c>
      <c r="B161" s="182" t="s">
        <v>303</v>
      </c>
      <c r="C161" s="182" t="s">
        <v>48</v>
      </c>
      <c r="D161" s="182" t="s">
        <v>393</v>
      </c>
      <c r="E161" s="182"/>
      <c r="F161" s="185">
        <f>F162</f>
        <v>32.9</v>
      </c>
      <c r="G161" s="185">
        <f t="shared" ref="G161:H163" si="131">G162</f>
        <v>0</v>
      </c>
      <c r="H161" s="185">
        <f t="shared" si="131"/>
        <v>32.9</v>
      </c>
      <c r="I161" s="185">
        <f t="shared" ref="I161:N163" si="132">I162</f>
        <v>30.4</v>
      </c>
      <c r="J161" s="185">
        <f t="shared" si="132"/>
        <v>0</v>
      </c>
      <c r="K161" s="185">
        <f t="shared" si="132"/>
        <v>30.4</v>
      </c>
      <c r="L161" s="185">
        <f t="shared" si="132"/>
        <v>25.5</v>
      </c>
      <c r="M161" s="185">
        <f t="shared" si="132"/>
        <v>0</v>
      </c>
      <c r="N161" s="185">
        <f t="shared" si="132"/>
        <v>25.5</v>
      </c>
    </row>
    <row r="162" spans="1:14" ht="31.5" outlineLevel="5" x14ac:dyDescent="0.25">
      <c r="A162" s="184" t="s">
        <v>426</v>
      </c>
      <c r="B162" s="182" t="s">
        <v>303</v>
      </c>
      <c r="C162" s="182" t="s">
        <v>48</v>
      </c>
      <c r="D162" s="182" t="s">
        <v>389</v>
      </c>
      <c r="E162" s="182"/>
      <c r="F162" s="185">
        <f>F163</f>
        <v>32.9</v>
      </c>
      <c r="G162" s="185">
        <f t="shared" si="131"/>
        <v>0</v>
      </c>
      <c r="H162" s="185">
        <f t="shared" si="131"/>
        <v>32.9</v>
      </c>
      <c r="I162" s="185">
        <f t="shared" si="132"/>
        <v>30.4</v>
      </c>
      <c r="J162" s="185">
        <f t="shared" si="132"/>
        <v>0</v>
      </c>
      <c r="K162" s="185">
        <f t="shared" si="132"/>
        <v>30.4</v>
      </c>
      <c r="L162" s="185">
        <f t="shared" si="132"/>
        <v>25.5</v>
      </c>
      <c r="M162" s="185">
        <f t="shared" si="132"/>
        <v>0</v>
      </c>
      <c r="N162" s="185">
        <f t="shared" si="132"/>
        <v>25.5</v>
      </c>
    </row>
    <row r="163" spans="1:14" ht="63" outlineLevel="6" x14ac:dyDescent="0.25">
      <c r="A163" s="184" t="s">
        <v>427</v>
      </c>
      <c r="B163" s="182" t="s">
        <v>303</v>
      </c>
      <c r="C163" s="182" t="s">
        <v>48</v>
      </c>
      <c r="D163" s="182" t="s">
        <v>428</v>
      </c>
      <c r="E163" s="182"/>
      <c r="F163" s="185">
        <f>F164</f>
        <v>32.9</v>
      </c>
      <c r="G163" s="185">
        <f t="shared" si="131"/>
        <v>0</v>
      </c>
      <c r="H163" s="185">
        <f t="shared" si="131"/>
        <v>32.9</v>
      </c>
      <c r="I163" s="185">
        <f t="shared" si="132"/>
        <v>30.4</v>
      </c>
      <c r="J163" s="185">
        <f t="shared" si="132"/>
        <v>0</v>
      </c>
      <c r="K163" s="185">
        <f t="shared" si="132"/>
        <v>30.4</v>
      </c>
      <c r="L163" s="185">
        <f t="shared" si="132"/>
        <v>25.5</v>
      </c>
      <c r="M163" s="185">
        <f t="shared" si="132"/>
        <v>0</v>
      </c>
      <c r="N163" s="185">
        <f t="shared" si="132"/>
        <v>25.5</v>
      </c>
    </row>
    <row r="164" spans="1:14" ht="31.5" outlineLevel="7" x14ac:dyDescent="0.25">
      <c r="A164" s="186" t="s">
        <v>110</v>
      </c>
      <c r="B164" s="187" t="s">
        <v>303</v>
      </c>
      <c r="C164" s="187" t="s">
        <v>48</v>
      </c>
      <c r="D164" s="187" t="s">
        <v>428</v>
      </c>
      <c r="E164" s="187" t="s">
        <v>168</v>
      </c>
      <c r="F164" s="188">
        <v>32.9</v>
      </c>
      <c r="G164" s="188"/>
      <c r="H164" s="188">
        <f>G164+F164</f>
        <v>32.9</v>
      </c>
      <c r="I164" s="188">
        <v>30.4</v>
      </c>
      <c r="J164" s="188">
        <v>0</v>
      </c>
      <c r="K164" s="188">
        <f>I164+J164</f>
        <v>30.4</v>
      </c>
      <c r="L164" s="188">
        <v>25.5</v>
      </c>
      <c r="M164" s="188">
        <v>0</v>
      </c>
      <c r="N164" s="188">
        <f>L164+M164</f>
        <v>25.5</v>
      </c>
    </row>
    <row r="165" spans="1:14" outlineLevel="1" x14ac:dyDescent="0.25">
      <c r="A165" s="184" t="s">
        <v>49</v>
      </c>
      <c r="B165" s="182" t="s">
        <v>303</v>
      </c>
      <c r="C165" s="182" t="s">
        <v>50</v>
      </c>
      <c r="D165" s="182"/>
      <c r="E165" s="182"/>
      <c r="F165" s="185">
        <f>F166</f>
        <v>6490.9</v>
      </c>
      <c r="G165" s="185">
        <f t="shared" ref="G165:H168" si="133">G166</f>
        <v>0</v>
      </c>
      <c r="H165" s="185">
        <f t="shared" si="133"/>
        <v>6490.9</v>
      </c>
      <c r="I165" s="185">
        <f t="shared" ref="I165:N170" si="134">I166</f>
        <v>6441.9</v>
      </c>
      <c r="J165" s="185">
        <f t="shared" si="134"/>
        <v>0</v>
      </c>
      <c r="K165" s="185">
        <f t="shared" si="134"/>
        <v>6441.9</v>
      </c>
      <c r="L165" s="185">
        <f t="shared" si="134"/>
        <v>6733.9</v>
      </c>
      <c r="M165" s="185">
        <f t="shared" si="134"/>
        <v>-115.10000000000001</v>
      </c>
      <c r="N165" s="185">
        <f t="shared" si="134"/>
        <v>6618.7999999999993</v>
      </c>
    </row>
    <row r="166" spans="1:14" outlineLevel="2" x14ac:dyDescent="0.25">
      <c r="A166" s="184" t="s">
        <v>51</v>
      </c>
      <c r="B166" s="182" t="s">
        <v>303</v>
      </c>
      <c r="C166" s="182" t="s">
        <v>52</v>
      </c>
      <c r="D166" s="182"/>
      <c r="E166" s="182"/>
      <c r="F166" s="185">
        <f>F167</f>
        <v>6490.9</v>
      </c>
      <c r="G166" s="185">
        <f t="shared" si="133"/>
        <v>0</v>
      </c>
      <c r="H166" s="185">
        <f t="shared" si="133"/>
        <v>6490.9</v>
      </c>
      <c r="I166" s="185">
        <f t="shared" si="134"/>
        <v>6441.9</v>
      </c>
      <c r="J166" s="185">
        <f t="shared" si="134"/>
        <v>0</v>
      </c>
      <c r="K166" s="185">
        <f t="shared" si="134"/>
        <v>6441.9</v>
      </c>
      <c r="L166" s="185">
        <f t="shared" si="134"/>
        <v>6733.9</v>
      </c>
      <c r="M166" s="185">
        <f t="shared" si="134"/>
        <v>-115.10000000000001</v>
      </c>
      <c r="N166" s="185">
        <f t="shared" si="134"/>
        <v>6618.7999999999993</v>
      </c>
    </row>
    <row r="167" spans="1:14" ht="47.25" outlineLevel="3" x14ac:dyDescent="0.25">
      <c r="A167" s="184" t="s">
        <v>285</v>
      </c>
      <c r="B167" s="182" t="s">
        <v>303</v>
      </c>
      <c r="C167" s="182" t="s">
        <v>52</v>
      </c>
      <c r="D167" s="182" t="s">
        <v>357</v>
      </c>
      <c r="E167" s="182"/>
      <c r="F167" s="185">
        <f>F168</f>
        <v>6490.9</v>
      </c>
      <c r="G167" s="185">
        <f t="shared" si="133"/>
        <v>0</v>
      </c>
      <c r="H167" s="185">
        <f t="shared" si="133"/>
        <v>6490.9</v>
      </c>
      <c r="I167" s="185">
        <f t="shared" si="134"/>
        <v>6441.9</v>
      </c>
      <c r="J167" s="185">
        <f t="shared" si="134"/>
        <v>0</v>
      </c>
      <c r="K167" s="185">
        <f t="shared" si="134"/>
        <v>6441.9</v>
      </c>
      <c r="L167" s="185">
        <f t="shared" si="134"/>
        <v>6733.9</v>
      </c>
      <c r="M167" s="185">
        <f t="shared" si="134"/>
        <v>-115.10000000000001</v>
      </c>
      <c r="N167" s="185">
        <f t="shared" si="134"/>
        <v>6618.7999999999993</v>
      </c>
    </row>
    <row r="168" spans="1:14" outlineLevel="4" x14ac:dyDescent="0.25">
      <c r="A168" s="184" t="s">
        <v>276</v>
      </c>
      <c r="B168" s="182" t="s">
        <v>303</v>
      </c>
      <c r="C168" s="182" t="s">
        <v>52</v>
      </c>
      <c r="D168" s="182" t="s">
        <v>358</v>
      </c>
      <c r="E168" s="182"/>
      <c r="F168" s="185">
        <f>F169</f>
        <v>6490.9</v>
      </c>
      <c r="G168" s="185">
        <f t="shared" si="133"/>
        <v>0</v>
      </c>
      <c r="H168" s="185">
        <f t="shared" si="133"/>
        <v>6490.9</v>
      </c>
      <c r="I168" s="185">
        <f t="shared" si="134"/>
        <v>6441.9</v>
      </c>
      <c r="J168" s="185">
        <f t="shared" si="134"/>
        <v>0</v>
      </c>
      <c r="K168" s="185">
        <f t="shared" si="134"/>
        <v>6441.9</v>
      </c>
      <c r="L168" s="185">
        <f t="shared" si="134"/>
        <v>6733.9</v>
      </c>
      <c r="M168" s="185">
        <f t="shared" si="134"/>
        <v>-115.10000000000001</v>
      </c>
      <c r="N168" s="185">
        <f t="shared" si="134"/>
        <v>6618.7999999999993</v>
      </c>
    </row>
    <row r="169" spans="1:14" s="246" customFormat="1" ht="63" outlineLevel="5" x14ac:dyDescent="0.25">
      <c r="A169" s="243" t="s">
        <v>359</v>
      </c>
      <c r="B169" s="244" t="s">
        <v>303</v>
      </c>
      <c r="C169" s="244" t="s">
        <v>52</v>
      </c>
      <c r="D169" s="244" t="s">
        <v>360</v>
      </c>
      <c r="E169" s="244"/>
      <c r="F169" s="245">
        <f>F170+F172</f>
        <v>6490.9</v>
      </c>
      <c r="G169" s="245">
        <f t="shared" ref="G169:H169" si="135">G170+G172</f>
        <v>0</v>
      </c>
      <c r="H169" s="245">
        <f t="shared" si="135"/>
        <v>6490.9</v>
      </c>
      <c r="I169" s="245">
        <f t="shared" ref="I169:N169" si="136">I170+I172</f>
        <v>6441.9</v>
      </c>
      <c r="J169" s="245">
        <f t="shared" ref="J169:K169" si="137">J170+J172</f>
        <v>0</v>
      </c>
      <c r="K169" s="245">
        <f t="shared" si="137"/>
        <v>6441.9</v>
      </c>
      <c r="L169" s="245">
        <f t="shared" si="136"/>
        <v>6733.9</v>
      </c>
      <c r="M169" s="245">
        <f t="shared" si="136"/>
        <v>-115.10000000000001</v>
      </c>
      <c r="N169" s="245">
        <f t="shared" si="136"/>
        <v>6618.7999999999993</v>
      </c>
    </row>
    <row r="170" spans="1:14" s="246" customFormat="1" ht="31.5" outlineLevel="6" x14ac:dyDescent="0.25">
      <c r="A170" s="243" t="s">
        <v>288</v>
      </c>
      <c r="B170" s="244" t="s">
        <v>303</v>
      </c>
      <c r="C170" s="244" t="s">
        <v>52</v>
      </c>
      <c r="D170" s="244" t="s">
        <v>361</v>
      </c>
      <c r="E170" s="244"/>
      <c r="F170" s="245">
        <f>F171</f>
        <v>2756.8</v>
      </c>
      <c r="G170" s="245">
        <f t="shared" ref="G170:H170" si="138">G171</f>
        <v>0</v>
      </c>
      <c r="H170" s="245">
        <f t="shared" si="138"/>
        <v>2756.8</v>
      </c>
      <c r="I170" s="245">
        <f t="shared" si="134"/>
        <v>2707.8</v>
      </c>
      <c r="J170" s="245">
        <f t="shared" si="134"/>
        <v>0</v>
      </c>
      <c r="K170" s="245">
        <f t="shared" si="134"/>
        <v>2707.8</v>
      </c>
      <c r="L170" s="245">
        <f t="shared" si="134"/>
        <v>3030.5</v>
      </c>
      <c r="M170" s="245">
        <f t="shared" si="134"/>
        <v>-145.80000000000001</v>
      </c>
      <c r="N170" s="245">
        <f t="shared" si="134"/>
        <v>2884.7</v>
      </c>
    </row>
    <row r="171" spans="1:14" s="246" customFormat="1" ht="31.5" outlineLevel="7" x14ac:dyDescent="0.25">
      <c r="A171" s="248" t="s">
        <v>249</v>
      </c>
      <c r="B171" s="249" t="s">
        <v>303</v>
      </c>
      <c r="C171" s="249" t="s">
        <v>52</v>
      </c>
      <c r="D171" s="249" t="s">
        <v>361</v>
      </c>
      <c r="E171" s="249" t="s">
        <v>250</v>
      </c>
      <c r="F171" s="250">
        <v>2756.8</v>
      </c>
      <c r="G171" s="250">
        <v>0</v>
      </c>
      <c r="H171" s="250">
        <f>F171+G171</f>
        <v>2756.8</v>
      </c>
      <c r="I171" s="250">
        <v>2707.8</v>
      </c>
      <c r="J171" s="250">
        <v>0</v>
      </c>
      <c r="K171" s="250">
        <f>I171+J171</f>
        <v>2707.8</v>
      </c>
      <c r="L171" s="250">
        <v>3030.5</v>
      </c>
      <c r="M171" s="250">
        <v>-145.80000000000001</v>
      </c>
      <c r="N171" s="250">
        <f>L171+M171</f>
        <v>2884.7</v>
      </c>
    </row>
    <row r="172" spans="1:14" s="246" customFormat="1" ht="126" outlineLevel="6" x14ac:dyDescent="0.25">
      <c r="A172" s="247" t="s">
        <v>286</v>
      </c>
      <c r="B172" s="244" t="s">
        <v>303</v>
      </c>
      <c r="C172" s="244" t="s">
        <v>52</v>
      </c>
      <c r="D172" s="244" t="s">
        <v>362</v>
      </c>
      <c r="E172" s="244"/>
      <c r="F172" s="245">
        <f>F173</f>
        <v>3734.1</v>
      </c>
      <c r="G172" s="245">
        <f t="shared" ref="G172:H172" si="139">G173</f>
        <v>0</v>
      </c>
      <c r="H172" s="245">
        <f t="shared" si="139"/>
        <v>3734.1</v>
      </c>
      <c r="I172" s="245">
        <f t="shared" ref="I172:N172" si="140">I173</f>
        <v>3734.1</v>
      </c>
      <c r="J172" s="245">
        <f t="shared" si="140"/>
        <v>0</v>
      </c>
      <c r="K172" s="245">
        <f t="shared" si="140"/>
        <v>3734.1</v>
      </c>
      <c r="L172" s="245">
        <f t="shared" si="140"/>
        <v>3703.4</v>
      </c>
      <c r="M172" s="245">
        <f t="shared" si="140"/>
        <v>30.7</v>
      </c>
      <c r="N172" s="245">
        <f t="shared" si="140"/>
        <v>3734.1</v>
      </c>
    </row>
    <row r="173" spans="1:14" s="246" customFormat="1" ht="31.5" outlineLevel="7" x14ac:dyDescent="0.25">
      <c r="A173" s="248" t="s">
        <v>249</v>
      </c>
      <c r="B173" s="249" t="s">
        <v>303</v>
      </c>
      <c r="C173" s="249" t="s">
        <v>52</v>
      </c>
      <c r="D173" s="249" t="s">
        <v>362</v>
      </c>
      <c r="E173" s="249" t="s">
        <v>250</v>
      </c>
      <c r="F173" s="250">
        <v>3734.1</v>
      </c>
      <c r="G173" s="250">
        <v>0</v>
      </c>
      <c r="H173" s="250">
        <f>G173+F173</f>
        <v>3734.1</v>
      </c>
      <c r="I173" s="250">
        <v>3734.1</v>
      </c>
      <c r="J173" s="250">
        <v>0</v>
      </c>
      <c r="K173" s="250">
        <f>I173+J173</f>
        <v>3734.1</v>
      </c>
      <c r="L173" s="250">
        <v>3703.4</v>
      </c>
      <c r="M173" s="250">
        <v>30.7</v>
      </c>
      <c r="N173" s="250">
        <f>L173+M173</f>
        <v>3734.1</v>
      </c>
    </row>
    <row r="174" spans="1:14" outlineLevel="1" x14ac:dyDescent="0.25">
      <c r="A174" s="184" t="s">
        <v>53</v>
      </c>
      <c r="B174" s="182" t="s">
        <v>303</v>
      </c>
      <c r="C174" s="182" t="s">
        <v>54</v>
      </c>
      <c r="D174" s="182"/>
      <c r="E174" s="182"/>
      <c r="F174" s="185">
        <f>F175+F181</f>
        <v>1019.6</v>
      </c>
      <c r="G174" s="185">
        <f t="shared" ref="G174:H174" si="141">G175+G181</f>
        <v>0</v>
      </c>
      <c r="H174" s="185">
        <f t="shared" si="141"/>
        <v>1019.6</v>
      </c>
      <c r="I174" s="185">
        <f t="shared" ref="I174:N174" si="142">I175+I181</f>
        <v>4246.5</v>
      </c>
      <c r="J174" s="185">
        <f t="shared" ref="J174:K174" si="143">J175+J181</f>
        <v>0</v>
      </c>
      <c r="K174" s="185">
        <f t="shared" si="143"/>
        <v>4246.5</v>
      </c>
      <c r="L174" s="185">
        <f t="shared" si="142"/>
        <v>1150</v>
      </c>
      <c r="M174" s="185">
        <f t="shared" si="142"/>
        <v>0</v>
      </c>
      <c r="N174" s="185">
        <f t="shared" si="142"/>
        <v>1150</v>
      </c>
    </row>
    <row r="175" spans="1:14" outlineLevel="2" x14ac:dyDescent="0.25">
      <c r="A175" s="184" t="s">
        <v>55</v>
      </c>
      <c r="B175" s="182" t="s">
        <v>303</v>
      </c>
      <c r="C175" s="182" t="s">
        <v>56</v>
      </c>
      <c r="D175" s="182"/>
      <c r="E175" s="182"/>
      <c r="F175" s="185">
        <f>F176</f>
        <v>1019.6</v>
      </c>
      <c r="G175" s="185">
        <f t="shared" ref="G175:H179" si="144">G176</f>
        <v>0</v>
      </c>
      <c r="H175" s="185">
        <f t="shared" si="144"/>
        <v>1019.6</v>
      </c>
      <c r="I175" s="185">
        <f t="shared" ref="I175:N179" si="145">I176</f>
        <v>1100</v>
      </c>
      <c r="J175" s="185">
        <f t="shared" si="145"/>
        <v>0</v>
      </c>
      <c r="K175" s="185">
        <f t="shared" si="145"/>
        <v>1100</v>
      </c>
      <c r="L175" s="185">
        <f t="shared" si="145"/>
        <v>1150</v>
      </c>
      <c r="M175" s="185">
        <f t="shared" si="145"/>
        <v>0</v>
      </c>
      <c r="N175" s="185">
        <f t="shared" si="145"/>
        <v>1150</v>
      </c>
    </row>
    <row r="176" spans="1:14" ht="47.25" outlineLevel="3" x14ac:dyDescent="0.25">
      <c r="A176" s="184" t="s">
        <v>111</v>
      </c>
      <c r="B176" s="182" t="s">
        <v>303</v>
      </c>
      <c r="C176" s="182" t="s">
        <v>56</v>
      </c>
      <c r="D176" s="182" t="s">
        <v>313</v>
      </c>
      <c r="E176" s="182"/>
      <c r="F176" s="185">
        <f>F177</f>
        <v>1019.6</v>
      </c>
      <c r="G176" s="185">
        <f t="shared" si="144"/>
        <v>0</v>
      </c>
      <c r="H176" s="185">
        <f t="shared" si="144"/>
        <v>1019.6</v>
      </c>
      <c r="I176" s="185">
        <f t="shared" si="145"/>
        <v>1100</v>
      </c>
      <c r="J176" s="185">
        <f t="shared" si="145"/>
        <v>0</v>
      </c>
      <c r="K176" s="185">
        <f t="shared" si="145"/>
        <v>1100</v>
      </c>
      <c r="L176" s="185">
        <f t="shared" si="145"/>
        <v>1150</v>
      </c>
      <c r="M176" s="185">
        <f t="shared" si="145"/>
        <v>0</v>
      </c>
      <c r="N176" s="185">
        <f t="shared" si="145"/>
        <v>1150</v>
      </c>
    </row>
    <row r="177" spans="1:14" outlineLevel="4" x14ac:dyDescent="0.25">
      <c r="A177" s="184" t="s">
        <v>80</v>
      </c>
      <c r="B177" s="182" t="s">
        <v>303</v>
      </c>
      <c r="C177" s="182" t="s">
        <v>56</v>
      </c>
      <c r="D177" s="182" t="s">
        <v>314</v>
      </c>
      <c r="E177" s="182"/>
      <c r="F177" s="185">
        <f>F178</f>
        <v>1019.6</v>
      </c>
      <c r="G177" s="185">
        <f t="shared" si="144"/>
        <v>0</v>
      </c>
      <c r="H177" s="185">
        <f t="shared" si="144"/>
        <v>1019.6</v>
      </c>
      <c r="I177" s="185">
        <f t="shared" si="145"/>
        <v>1100</v>
      </c>
      <c r="J177" s="185">
        <f t="shared" si="145"/>
        <v>0</v>
      </c>
      <c r="K177" s="185">
        <f t="shared" si="145"/>
        <v>1100</v>
      </c>
      <c r="L177" s="185">
        <f t="shared" si="145"/>
        <v>1150</v>
      </c>
      <c r="M177" s="185">
        <f t="shared" si="145"/>
        <v>0</v>
      </c>
      <c r="N177" s="185">
        <f t="shared" si="145"/>
        <v>1150</v>
      </c>
    </row>
    <row r="178" spans="1:14" outlineLevel="5" x14ac:dyDescent="0.25">
      <c r="A178" s="184" t="s">
        <v>80</v>
      </c>
      <c r="B178" s="182" t="s">
        <v>303</v>
      </c>
      <c r="C178" s="182" t="s">
        <v>56</v>
      </c>
      <c r="D178" s="182" t="s">
        <v>315</v>
      </c>
      <c r="E178" s="182"/>
      <c r="F178" s="185">
        <f>F179</f>
        <v>1019.6</v>
      </c>
      <c r="G178" s="185">
        <f t="shared" si="144"/>
        <v>0</v>
      </c>
      <c r="H178" s="185">
        <f t="shared" si="144"/>
        <v>1019.6</v>
      </c>
      <c r="I178" s="185">
        <f t="shared" si="145"/>
        <v>1100</v>
      </c>
      <c r="J178" s="185">
        <f t="shared" si="145"/>
        <v>0</v>
      </c>
      <c r="K178" s="185">
        <f t="shared" si="145"/>
        <v>1100</v>
      </c>
      <c r="L178" s="185">
        <f t="shared" si="145"/>
        <v>1150</v>
      </c>
      <c r="M178" s="185">
        <f t="shared" si="145"/>
        <v>0</v>
      </c>
      <c r="N178" s="185">
        <f t="shared" si="145"/>
        <v>1150</v>
      </c>
    </row>
    <row r="179" spans="1:14" ht="47.25" outlineLevel="6" x14ac:dyDescent="0.25">
      <c r="A179" s="184" t="s">
        <v>295</v>
      </c>
      <c r="B179" s="182" t="s">
        <v>303</v>
      </c>
      <c r="C179" s="182" t="s">
        <v>56</v>
      </c>
      <c r="D179" s="182" t="s">
        <v>363</v>
      </c>
      <c r="E179" s="182"/>
      <c r="F179" s="185">
        <f>F180</f>
        <v>1019.6</v>
      </c>
      <c r="G179" s="185">
        <f t="shared" si="144"/>
        <v>0</v>
      </c>
      <c r="H179" s="185">
        <f t="shared" si="144"/>
        <v>1019.6</v>
      </c>
      <c r="I179" s="185">
        <f t="shared" si="145"/>
        <v>1100</v>
      </c>
      <c r="J179" s="185">
        <f t="shared" si="145"/>
        <v>0</v>
      </c>
      <c r="K179" s="185">
        <f t="shared" si="145"/>
        <v>1100</v>
      </c>
      <c r="L179" s="185">
        <f t="shared" si="145"/>
        <v>1150</v>
      </c>
      <c r="M179" s="185">
        <f t="shared" si="145"/>
        <v>0</v>
      </c>
      <c r="N179" s="185">
        <f t="shared" si="145"/>
        <v>1150</v>
      </c>
    </row>
    <row r="180" spans="1:14" outlineLevel="7" x14ac:dyDescent="0.25">
      <c r="A180" s="186" t="s">
        <v>256</v>
      </c>
      <c r="B180" s="187" t="s">
        <v>303</v>
      </c>
      <c r="C180" s="187" t="s">
        <v>56</v>
      </c>
      <c r="D180" s="187" t="s">
        <v>363</v>
      </c>
      <c r="E180" s="187" t="s">
        <v>296</v>
      </c>
      <c r="F180" s="188">
        <v>1019.6</v>
      </c>
      <c r="G180" s="188"/>
      <c r="H180" s="188">
        <f>F180+G180</f>
        <v>1019.6</v>
      </c>
      <c r="I180" s="188">
        <v>1100</v>
      </c>
      <c r="J180" s="188">
        <v>0</v>
      </c>
      <c r="K180" s="188">
        <f>I180+J180</f>
        <v>1100</v>
      </c>
      <c r="L180" s="188">
        <v>1150</v>
      </c>
      <c r="M180" s="188">
        <v>0</v>
      </c>
      <c r="N180" s="188">
        <f>L180+M180</f>
        <v>1150</v>
      </c>
    </row>
    <row r="181" spans="1:14" outlineLevel="2" x14ac:dyDescent="0.25">
      <c r="A181" s="184" t="s">
        <v>383</v>
      </c>
      <c r="B181" s="182" t="s">
        <v>303</v>
      </c>
      <c r="C181" s="182" t="s">
        <v>382</v>
      </c>
      <c r="D181" s="182"/>
      <c r="E181" s="182"/>
      <c r="F181" s="185">
        <f>F182</f>
        <v>0</v>
      </c>
      <c r="G181" s="185">
        <f t="shared" ref="G181:H185" si="146">G182</f>
        <v>0</v>
      </c>
      <c r="H181" s="185">
        <f t="shared" si="146"/>
        <v>0</v>
      </c>
      <c r="I181" s="185">
        <f t="shared" ref="I181:N185" si="147">I182</f>
        <v>3146.4999999999995</v>
      </c>
      <c r="J181" s="185">
        <f t="shared" si="147"/>
        <v>0</v>
      </c>
      <c r="K181" s="185">
        <f t="shared" si="147"/>
        <v>3146.4999999999995</v>
      </c>
      <c r="L181" s="185">
        <f t="shared" si="147"/>
        <v>0</v>
      </c>
      <c r="M181" s="185">
        <f t="shared" si="147"/>
        <v>0</v>
      </c>
      <c r="N181" s="185">
        <f t="shared" si="147"/>
        <v>0</v>
      </c>
    </row>
    <row r="182" spans="1:14" ht="63" outlineLevel="3" x14ac:dyDescent="0.25">
      <c r="A182" s="184" t="s">
        <v>429</v>
      </c>
      <c r="B182" s="182" t="s">
        <v>303</v>
      </c>
      <c r="C182" s="182" t="s">
        <v>382</v>
      </c>
      <c r="D182" s="182" t="s">
        <v>430</v>
      </c>
      <c r="E182" s="182"/>
      <c r="F182" s="185">
        <f>F183</f>
        <v>0</v>
      </c>
      <c r="G182" s="185">
        <f t="shared" si="146"/>
        <v>0</v>
      </c>
      <c r="H182" s="185">
        <f t="shared" si="146"/>
        <v>0</v>
      </c>
      <c r="I182" s="185">
        <f t="shared" si="147"/>
        <v>3146.4999999999995</v>
      </c>
      <c r="J182" s="185">
        <f t="shared" si="147"/>
        <v>0</v>
      </c>
      <c r="K182" s="185">
        <f t="shared" si="147"/>
        <v>3146.4999999999995</v>
      </c>
      <c r="L182" s="185">
        <f t="shared" si="147"/>
        <v>0</v>
      </c>
      <c r="M182" s="185">
        <f t="shared" si="147"/>
        <v>0</v>
      </c>
      <c r="N182" s="185">
        <f t="shared" si="147"/>
        <v>0</v>
      </c>
    </row>
    <row r="183" spans="1:14" outlineLevel="4" x14ac:dyDescent="0.25">
      <c r="A183" s="184" t="s">
        <v>279</v>
      </c>
      <c r="B183" s="182" t="s">
        <v>303</v>
      </c>
      <c r="C183" s="182" t="s">
        <v>382</v>
      </c>
      <c r="D183" s="182" t="s">
        <v>386</v>
      </c>
      <c r="E183" s="182"/>
      <c r="F183" s="185">
        <f>F184</f>
        <v>0</v>
      </c>
      <c r="G183" s="185">
        <f t="shared" si="146"/>
        <v>0</v>
      </c>
      <c r="H183" s="185">
        <f t="shared" si="146"/>
        <v>0</v>
      </c>
      <c r="I183" s="185">
        <f t="shared" si="147"/>
        <v>3146.4999999999995</v>
      </c>
      <c r="J183" s="185">
        <f t="shared" si="147"/>
        <v>0</v>
      </c>
      <c r="K183" s="185">
        <f t="shared" si="147"/>
        <v>3146.4999999999995</v>
      </c>
      <c r="L183" s="185">
        <f t="shared" si="147"/>
        <v>0</v>
      </c>
      <c r="M183" s="185">
        <f t="shared" si="147"/>
        <v>0</v>
      </c>
      <c r="N183" s="185">
        <f t="shared" si="147"/>
        <v>0</v>
      </c>
    </row>
    <row r="184" spans="1:14" ht="47.25" outlineLevel="5" x14ac:dyDescent="0.25">
      <c r="A184" s="184" t="s">
        <v>387</v>
      </c>
      <c r="B184" s="182" t="s">
        <v>303</v>
      </c>
      <c r="C184" s="182" t="s">
        <v>382</v>
      </c>
      <c r="D184" s="182" t="s">
        <v>385</v>
      </c>
      <c r="E184" s="182"/>
      <c r="F184" s="185">
        <f>F185</f>
        <v>0</v>
      </c>
      <c r="G184" s="185">
        <f t="shared" si="146"/>
        <v>0</v>
      </c>
      <c r="H184" s="185">
        <f t="shared" si="146"/>
        <v>0</v>
      </c>
      <c r="I184" s="185">
        <f t="shared" si="147"/>
        <v>3146.4999999999995</v>
      </c>
      <c r="J184" s="185">
        <f t="shared" si="147"/>
        <v>0</v>
      </c>
      <c r="K184" s="185">
        <f t="shared" si="147"/>
        <v>3146.4999999999995</v>
      </c>
      <c r="L184" s="185">
        <f t="shared" si="147"/>
        <v>0</v>
      </c>
      <c r="M184" s="185">
        <f t="shared" si="147"/>
        <v>0</v>
      </c>
      <c r="N184" s="185">
        <f t="shared" si="147"/>
        <v>0</v>
      </c>
    </row>
    <row r="185" spans="1:14" ht="31.5" outlineLevel="6" x14ac:dyDescent="0.25">
      <c r="A185" s="184" t="s">
        <v>431</v>
      </c>
      <c r="B185" s="182" t="s">
        <v>303</v>
      </c>
      <c r="C185" s="182" t="s">
        <v>382</v>
      </c>
      <c r="D185" s="182" t="s">
        <v>384</v>
      </c>
      <c r="E185" s="182"/>
      <c r="F185" s="185">
        <f>F186</f>
        <v>0</v>
      </c>
      <c r="G185" s="185">
        <f t="shared" si="146"/>
        <v>0</v>
      </c>
      <c r="H185" s="185">
        <f t="shared" si="146"/>
        <v>0</v>
      </c>
      <c r="I185" s="185">
        <f t="shared" si="147"/>
        <v>3146.4999999999995</v>
      </c>
      <c r="J185" s="185">
        <f t="shared" si="147"/>
        <v>0</v>
      </c>
      <c r="K185" s="185">
        <f t="shared" si="147"/>
        <v>3146.4999999999995</v>
      </c>
      <c r="L185" s="185">
        <f t="shared" si="147"/>
        <v>0</v>
      </c>
      <c r="M185" s="185">
        <f t="shared" si="147"/>
        <v>0</v>
      </c>
      <c r="N185" s="185">
        <f t="shared" si="147"/>
        <v>0</v>
      </c>
    </row>
    <row r="186" spans="1:14" outlineLevel="7" x14ac:dyDescent="0.25">
      <c r="A186" s="186" t="s">
        <v>256</v>
      </c>
      <c r="B186" s="187" t="s">
        <v>303</v>
      </c>
      <c r="C186" s="187" t="s">
        <v>382</v>
      </c>
      <c r="D186" s="187" t="s">
        <v>384</v>
      </c>
      <c r="E186" s="187" t="s">
        <v>296</v>
      </c>
      <c r="F186" s="188">
        <v>0</v>
      </c>
      <c r="G186" s="188"/>
      <c r="H186" s="188">
        <f>F186+G186</f>
        <v>0</v>
      </c>
      <c r="I186" s="188">
        <f>5946.9-2800.4</f>
        <v>3146.4999999999995</v>
      </c>
      <c r="J186" s="188">
        <v>0</v>
      </c>
      <c r="K186" s="188">
        <f>I186+J186</f>
        <v>3146.4999999999995</v>
      </c>
      <c r="L186" s="188">
        <v>0</v>
      </c>
      <c r="M186" s="188">
        <v>0</v>
      </c>
      <c r="N186" s="188">
        <f>L186+M186</f>
        <v>0</v>
      </c>
    </row>
    <row r="187" spans="1:14" outlineLevel="1" x14ac:dyDescent="0.25">
      <c r="A187" s="184" t="s">
        <v>57</v>
      </c>
      <c r="B187" s="182" t="s">
        <v>303</v>
      </c>
      <c r="C187" s="182" t="s">
        <v>58</v>
      </c>
      <c r="D187" s="182"/>
      <c r="E187" s="182"/>
      <c r="F187" s="185">
        <f t="shared" ref="F187:N192" si="148">F188</f>
        <v>483.1</v>
      </c>
      <c r="G187" s="185">
        <f t="shared" si="148"/>
        <v>0</v>
      </c>
      <c r="H187" s="185">
        <f t="shared" si="148"/>
        <v>483.1</v>
      </c>
      <c r="I187" s="185">
        <f t="shared" si="148"/>
        <v>455.5</v>
      </c>
      <c r="J187" s="185">
        <f t="shared" si="148"/>
        <v>0</v>
      </c>
      <c r="K187" s="185">
        <f t="shared" si="148"/>
        <v>455.5</v>
      </c>
      <c r="L187" s="185">
        <f t="shared" si="148"/>
        <v>483.1</v>
      </c>
      <c r="M187" s="185">
        <f t="shared" si="148"/>
        <v>0</v>
      </c>
      <c r="N187" s="185">
        <f t="shared" si="148"/>
        <v>483.1</v>
      </c>
    </row>
    <row r="188" spans="1:14" outlineLevel="2" x14ac:dyDescent="0.25">
      <c r="A188" s="184" t="s">
        <v>59</v>
      </c>
      <c r="B188" s="182" t="s">
        <v>303</v>
      </c>
      <c r="C188" s="182" t="s">
        <v>60</v>
      </c>
      <c r="D188" s="182"/>
      <c r="E188" s="182"/>
      <c r="F188" s="185">
        <f t="shared" si="148"/>
        <v>483.1</v>
      </c>
      <c r="G188" s="185">
        <f t="shared" si="148"/>
        <v>0</v>
      </c>
      <c r="H188" s="185">
        <f t="shared" si="148"/>
        <v>483.1</v>
      </c>
      <c r="I188" s="185">
        <f t="shared" si="148"/>
        <v>455.5</v>
      </c>
      <c r="J188" s="185">
        <f t="shared" si="148"/>
        <v>0</v>
      </c>
      <c r="K188" s="185">
        <f t="shared" si="148"/>
        <v>455.5</v>
      </c>
      <c r="L188" s="185">
        <f t="shared" si="148"/>
        <v>483.1</v>
      </c>
      <c r="M188" s="185">
        <f t="shared" si="148"/>
        <v>0</v>
      </c>
      <c r="N188" s="185">
        <f t="shared" si="148"/>
        <v>483.1</v>
      </c>
    </row>
    <row r="189" spans="1:14" ht="63" outlineLevel="3" x14ac:dyDescent="0.25">
      <c r="A189" s="184" t="s">
        <v>287</v>
      </c>
      <c r="B189" s="182" t="s">
        <v>303</v>
      </c>
      <c r="C189" s="182" t="s">
        <v>60</v>
      </c>
      <c r="D189" s="182" t="s">
        <v>364</v>
      </c>
      <c r="E189" s="182"/>
      <c r="F189" s="185">
        <f t="shared" si="148"/>
        <v>483.1</v>
      </c>
      <c r="G189" s="185">
        <f t="shared" si="148"/>
        <v>0</v>
      </c>
      <c r="H189" s="185">
        <f t="shared" si="148"/>
        <v>483.1</v>
      </c>
      <c r="I189" s="185">
        <f t="shared" si="148"/>
        <v>455.5</v>
      </c>
      <c r="J189" s="185">
        <f t="shared" si="148"/>
        <v>0</v>
      </c>
      <c r="K189" s="185">
        <f t="shared" si="148"/>
        <v>455.5</v>
      </c>
      <c r="L189" s="185">
        <f t="shared" si="148"/>
        <v>483.1</v>
      </c>
      <c r="M189" s="185">
        <f t="shared" si="148"/>
        <v>0</v>
      </c>
      <c r="N189" s="185">
        <f t="shared" si="148"/>
        <v>483.1</v>
      </c>
    </row>
    <row r="190" spans="1:14" outlineLevel="4" x14ac:dyDescent="0.25">
      <c r="A190" s="184" t="s">
        <v>276</v>
      </c>
      <c r="B190" s="182" t="s">
        <v>303</v>
      </c>
      <c r="C190" s="182" t="s">
        <v>60</v>
      </c>
      <c r="D190" s="182" t="s">
        <v>365</v>
      </c>
      <c r="E190" s="182"/>
      <c r="F190" s="185">
        <f t="shared" si="148"/>
        <v>483.1</v>
      </c>
      <c r="G190" s="185">
        <f t="shared" si="148"/>
        <v>0</v>
      </c>
      <c r="H190" s="185">
        <f t="shared" si="148"/>
        <v>483.1</v>
      </c>
      <c r="I190" s="185">
        <f t="shared" si="148"/>
        <v>455.5</v>
      </c>
      <c r="J190" s="185">
        <f t="shared" si="148"/>
        <v>0</v>
      </c>
      <c r="K190" s="185">
        <f t="shared" si="148"/>
        <v>455.5</v>
      </c>
      <c r="L190" s="185">
        <f t="shared" si="148"/>
        <v>483.1</v>
      </c>
      <c r="M190" s="185">
        <f t="shared" si="148"/>
        <v>0</v>
      </c>
      <c r="N190" s="185">
        <f t="shared" si="148"/>
        <v>483.1</v>
      </c>
    </row>
    <row r="191" spans="1:14" ht="47.25" outlineLevel="5" x14ac:dyDescent="0.25">
      <c r="A191" s="184" t="s">
        <v>366</v>
      </c>
      <c r="B191" s="182" t="s">
        <v>303</v>
      </c>
      <c r="C191" s="182" t="s">
        <v>60</v>
      </c>
      <c r="D191" s="182" t="s">
        <v>367</v>
      </c>
      <c r="E191" s="182"/>
      <c r="F191" s="185">
        <f t="shared" si="148"/>
        <v>483.1</v>
      </c>
      <c r="G191" s="185">
        <f t="shared" si="148"/>
        <v>0</v>
      </c>
      <c r="H191" s="185">
        <f t="shared" si="148"/>
        <v>483.1</v>
      </c>
      <c r="I191" s="185">
        <f t="shared" si="148"/>
        <v>455.5</v>
      </c>
      <c r="J191" s="185">
        <f t="shared" si="148"/>
        <v>0</v>
      </c>
      <c r="K191" s="185">
        <f t="shared" si="148"/>
        <v>455.5</v>
      </c>
      <c r="L191" s="185">
        <f t="shared" si="148"/>
        <v>483.1</v>
      </c>
      <c r="M191" s="185">
        <f t="shared" si="148"/>
        <v>0</v>
      </c>
      <c r="N191" s="185">
        <f t="shared" si="148"/>
        <v>483.1</v>
      </c>
    </row>
    <row r="192" spans="1:14" ht="31.5" outlineLevel="6" x14ac:dyDescent="0.25">
      <c r="A192" s="184" t="s">
        <v>288</v>
      </c>
      <c r="B192" s="182" t="s">
        <v>303</v>
      </c>
      <c r="C192" s="182" t="s">
        <v>60</v>
      </c>
      <c r="D192" s="182" t="s">
        <v>368</v>
      </c>
      <c r="E192" s="182"/>
      <c r="F192" s="185">
        <f t="shared" si="148"/>
        <v>483.1</v>
      </c>
      <c r="G192" s="185">
        <f t="shared" si="148"/>
        <v>0</v>
      </c>
      <c r="H192" s="185">
        <f t="shared" si="148"/>
        <v>483.1</v>
      </c>
      <c r="I192" s="185">
        <f t="shared" si="148"/>
        <v>455.5</v>
      </c>
      <c r="J192" s="185">
        <f t="shared" si="148"/>
        <v>0</v>
      </c>
      <c r="K192" s="185">
        <f t="shared" si="148"/>
        <v>455.5</v>
      </c>
      <c r="L192" s="185">
        <f t="shared" si="148"/>
        <v>483.1</v>
      </c>
      <c r="M192" s="185">
        <f t="shared" si="148"/>
        <v>0</v>
      </c>
      <c r="N192" s="185">
        <f t="shared" si="148"/>
        <v>483.1</v>
      </c>
    </row>
    <row r="193" spans="1:14" ht="31.5" outlineLevel="7" x14ac:dyDescent="0.25">
      <c r="A193" s="186" t="s">
        <v>249</v>
      </c>
      <c r="B193" s="187" t="s">
        <v>303</v>
      </c>
      <c r="C193" s="187" t="s">
        <v>60</v>
      </c>
      <c r="D193" s="187" t="s">
        <v>368</v>
      </c>
      <c r="E193" s="187" t="s">
        <v>250</v>
      </c>
      <c r="F193" s="188">
        <v>483.1</v>
      </c>
      <c r="G193" s="188"/>
      <c r="H193" s="188">
        <f>F193+G193</f>
        <v>483.1</v>
      </c>
      <c r="I193" s="188">
        <v>455.5</v>
      </c>
      <c r="J193" s="188">
        <v>0</v>
      </c>
      <c r="K193" s="188">
        <f>I193+J193</f>
        <v>455.5</v>
      </c>
      <c r="L193" s="188">
        <v>483.1</v>
      </c>
      <c r="M193" s="188">
        <v>0</v>
      </c>
      <c r="N193" s="188">
        <f>L193+M193</f>
        <v>483.1</v>
      </c>
    </row>
    <row r="194" spans="1:14" ht="31.5" x14ac:dyDescent="0.25">
      <c r="A194" s="184" t="s">
        <v>432</v>
      </c>
      <c r="B194" s="182"/>
      <c r="C194" s="182"/>
      <c r="D194" s="182"/>
      <c r="E194" s="182"/>
      <c r="F194" s="185">
        <f t="shared" ref="F194:N194" si="149">F12+F57+F65+F85+F112+F165+F174+F187</f>
        <v>28824.799999999996</v>
      </c>
      <c r="G194" s="185">
        <f t="shared" si="149"/>
        <v>864.59999999999991</v>
      </c>
      <c r="H194" s="185">
        <f t="shared" si="149"/>
        <v>29689.399999999994</v>
      </c>
      <c r="I194" s="185">
        <f t="shared" si="149"/>
        <v>36349.699999999997</v>
      </c>
      <c r="J194" s="185">
        <f t="shared" si="149"/>
        <v>4905.5</v>
      </c>
      <c r="K194" s="185">
        <f t="shared" si="149"/>
        <v>41255.200000000004</v>
      </c>
      <c r="L194" s="185">
        <f t="shared" si="149"/>
        <v>19841.299999999996</v>
      </c>
      <c r="M194" s="185">
        <f t="shared" si="149"/>
        <v>815</v>
      </c>
      <c r="N194" s="185">
        <f t="shared" si="149"/>
        <v>20656.299999999996</v>
      </c>
    </row>
    <row r="195" spans="1:14" outlineLevel="7" x14ac:dyDescent="0.25">
      <c r="A195" s="184" t="s">
        <v>61</v>
      </c>
      <c r="B195" s="187"/>
      <c r="C195" s="187"/>
      <c r="D195" s="187"/>
      <c r="E195" s="187" t="s">
        <v>22</v>
      </c>
      <c r="F195" s="185">
        <v>0</v>
      </c>
      <c r="G195" s="185">
        <v>0</v>
      </c>
      <c r="H195" s="185">
        <v>0</v>
      </c>
      <c r="I195" s="185">
        <v>843.1</v>
      </c>
      <c r="J195" s="188">
        <v>0</v>
      </c>
      <c r="K195" s="188">
        <f>I195+J195</f>
        <v>843.1</v>
      </c>
      <c r="L195" s="185">
        <v>864.6</v>
      </c>
      <c r="M195" s="188">
        <v>0</v>
      </c>
      <c r="N195" s="188">
        <f>L195+M195</f>
        <v>864.6</v>
      </c>
    </row>
    <row r="196" spans="1:14" x14ac:dyDescent="0.25">
      <c r="A196" s="190" t="s">
        <v>62</v>
      </c>
      <c r="B196" s="191"/>
      <c r="C196" s="191"/>
      <c r="D196" s="191"/>
      <c r="E196" s="191"/>
      <c r="F196" s="192">
        <f>F194+F195</f>
        <v>28824.799999999996</v>
      </c>
      <c r="G196" s="192">
        <f t="shared" ref="G196" si="150">G194+G195</f>
        <v>864.59999999999991</v>
      </c>
      <c r="H196" s="192">
        <f>H194+H195</f>
        <v>29689.399999999994</v>
      </c>
      <c r="I196" s="192">
        <f>I194+I195</f>
        <v>37192.799999999996</v>
      </c>
      <c r="J196" s="192">
        <f t="shared" ref="J196:K196" si="151">J194+J195</f>
        <v>4905.5</v>
      </c>
      <c r="K196" s="192">
        <f t="shared" si="151"/>
        <v>42098.3</v>
      </c>
      <c r="L196" s="192">
        <f t="shared" ref="L196" si="152">L194+L195</f>
        <v>20705.899999999994</v>
      </c>
      <c r="M196" s="192">
        <f t="shared" ref="M196" si="153">M194+M195</f>
        <v>815</v>
      </c>
      <c r="N196" s="192">
        <f t="shared" ref="N196" si="154">N194+N195</f>
        <v>21520.899999999994</v>
      </c>
    </row>
    <row r="197" spans="1:14" x14ac:dyDescent="0.25">
      <c r="L197" s="183">
        <v>21520.799999999999</v>
      </c>
    </row>
    <row r="198" spans="1:14" x14ac:dyDescent="0.25">
      <c r="H198" s="235"/>
    </row>
    <row r="199" spans="1:14" x14ac:dyDescent="0.25">
      <c r="K199" s="235"/>
    </row>
  </sheetData>
  <autoFilter ref="A10:L197"/>
  <mergeCells count="16">
    <mergeCell ref="H6:L6"/>
    <mergeCell ref="H7:L7"/>
    <mergeCell ref="H1:L1"/>
    <mergeCell ref="H2:L2"/>
    <mergeCell ref="H3:L3"/>
    <mergeCell ref="H4:L4"/>
    <mergeCell ref="H5:L5"/>
    <mergeCell ref="A8:L8"/>
    <mergeCell ref="A9:A10"/>
    <mergeCell ref="B9:B10"/>
    <mergeCell ref="C9:C10"/>
    <mergeCell ref="D9:D10"/>
    <mergeCell ref="E9:E10"/>
    <mergeCell ref="F9:G9"/>
    <mergeCell ref="I9:J9"/>
    <mergeCell ref="L9:M9"/>
  </mergeCells>
  <pageMargins left="0.74803149606299213" right="0.27559055118110237" top="0.9055118110236221" bottom="0.55118110236220474" header="0.27559055118110237" footer="0.51181102362204722"/>
  <pageSetup paperSize="9" scale="65" fitToHeight="0" orientation="landscape" r:id="rId1"/>
  <headerFooter differentFirst="1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77"/>
  <sheetViews>
    <sheetView showGridLines="0" tabSelected="1" workbookViewId="0">
      <pane xSplit="4" ySplit="11" topLeftCell="E68" activePane="bottomRight" state="frozen"/>
      <selection pane="topRight" activeCell="E1" sqref="E1"/>
      <selection pane="bottomLeft" activeCell="A12" sqref="A12"/>
      <selection pane="bottomRight" activeCell="G6" sqref="F6:G6"/>
    </sheetView>
  </sheetViews>
  <sheetFormatPr defaultColWidth="9.140625" defaultRowHeight="15.75" outlineLevelRow="5" outlineLevelCol="1" x14ac:dyDescent="0.2"/>
  <cols>
    <col min="1" max="1" width="42.140625" style="170" customWidth="1"/>
    <col min="2" max="2" width="16" style="170" customWidth="1"/>
    <col min="3" max="4" width="10.28515625" style="170" customWidth="1"/>
    <col min="5" max="9" width="15.42578125" style="170" customWidth="1" outlineLevel="1"/>
    <col min="10" max="11" width="15.42578125" style="170" customWidth="1"/>
    <col min="12" max="16384" width="9.140625" style="171"/>
  </cols>
  <sheetData>
    <row r="1" spans="1:1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70" t="s">
        <v>272</v>
      </c>
    </row>
    <row r="2" spans="1:1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72" t="s">
        <v>396</v>
      </c>
    </row>
    <row r="3" spans="1:1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2" t="s">
        <v>4</v>
      </c>
    </row>
    <row r="4" spans="1:11" x14ac:dyDescent="0.2">
      <c r="A4" s="173"/>
      <c r="B4" s="174"/>
      <c r="C4" s="174"/>
      <c r="D4" s="174"/>
      <c r="E4" s="175"/>
      <c r="F4" s="175"/>
      <c r="G4" s="175"/>
      <c r="H4" s="175"/>
      <c r="I4" s="175"/>
      <c r="J4" s="175"/>
      <c r="K4" s="172" t="s">
        <v>5</v>
      </c>
    </row>
    <row r="5" spans="1:1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76" t="s">
        <v>369</v>
      </c>
    </row>
    <row r="6" spans="1:11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2" t="s">
        <v>451</v>
      </c>
    </row>
    <row r="7" spans="1:1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2"/>
    </row>
    <row r="8" spans="1:11" ht="84" customHeight="1" x14ac:dyDescent="0.2">
      <c r="A8" s="299" t="s">
        <v>433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</row>
    <row r="9" spans="1:11" x14ac:dyDescent="0.2">
      <c r="A9" s="177"/>
      <c r="B9" s="177"/>
      <c r="C9" s="177"/>
      <c r="D9" s="177"/>
      <c r="E9" s="177"/>
      <c r="F9" s="177"/>
      <c r="G9" s="177"/>
      <c r="H9" s="177"/>
      <c r="I9" s="177"/>
      <c r="K9" s="170" t="s">
        <v>448</v>
      </c>
    </row>
    <row r="10" spans="1:11" ht="33.75" customHeight="1" x14ac:dyDescent="0.2">
      <c r="A10" s="300" t="s">
        <v>66</v>
      </c>
      <c r="B10" s="301" t="s">
        <v>273</v>
      </c>
      <c r="C10" s="301" t="s">
        <v>274</v>
      </c>
      <c r="D10" s="300" t="s">
        <v>275</v>
      </c>
      <c r="E10" s="302" t="s">
        <v>437</v>
      </c>
      <c r="F10" s="303"/>
      <c r="G10" s="254"/>
      <c r="H10" s="302" t="s">
        <v>437</v>
      </c>
      <c r="I10" s="303"/>
      <c r="J10" s="265"/>
      <c r="K10" s="266"/>
    </row>
    <row r="11" spans="1:11" ht="33.75" customHeight="1" x14ac:dyDescent="0.2">
      <c r="A11" s="300"/>
      <c r="B11" s="301"/>
      <c r="C11" s="301"/>
      <c r="D11" s="300"/>
      <c r="E11" s="321" t="s">
        <v>438</v>
      </c>
      <c r="F11" s="321" t="s">
        <v>439</v>
      </c>
      <c r="G11" s="178" t="s">
        <v>9</v>
      </c>
      <c r="H11" s="321" t="s">
        <v>441</v>
      </c>
      <c r="I11" s="321" t="s">
        <v>440</v>
      </c>
      <c r="J11" s="178" t="s">
        <v>10</v>
      </c>
      <c r="K11" s="179" t="s">
        <v>374</v>
      </c>
    </row>
    <row r="12" spans="1:11" ht="110.25" x14ac:dyDescent="0.2">
      <c r="A12" s="195" t="s">
        <v>398</v>
      </c>
      <c r="B12" s="193" t="s">
        <v>321</v>
      </c>
      <c r="C12" s="193"/>
      <c r="D12" s="193"/>
      <c r="E12" s="194">
        <f>E13</f>
        <v>512.6</v>
      </c>
      <c r="F12" s="194">
        <f>F13</f>
        <v>14</v>
      </c>
      <c r="G12" s="194">
        <f t="shared" ref="G12:G13" si="0">G13</f>
        <v>526.6</v>
      </c>
      <c r="H12" s="194">
        <f t="shared" ref="H12:K13" si="1">H13</f>
        <v>50</v>
      </c>
      <c r="I12" s="194">
        <f t="shared" si="1"/>
        <v>0</v>
      </c>
      <c r="J12" s="194">
        <f>H12+I12</f>
        <v>50</v>
      </c>
      <c r="K12" s="194">
        <f t="shared" si="1"/>
        <v>50</v>
      </c>
    </row>
    <row r="13" spans="1:11" outlineLevel="1" x14ac:dyDescent="0.2">
      <c r="A13" s="184" t="s">
        <v>276</v>
      </c>
      <c r="B13" s="182" t="s">
        <v>322</v>
      </c>
      <c r="C13" s="182"/>
      <c r="D13" s="182"/>
      <c r="E13" s="185">
        <f>E14</f>
        <v>512.6</v>
      </c>
      <c r="F13" s="185">
        <f>F14</f>
        <v>14</v>
      </c>
      <c r="G13" s="185">
        <f t="shared" si="0"/>
        <v>526.6</v>
      </c>
      <c r="H13" s="185">
        <f t="shared" si="1"/>
        <v>50</v>
      </c>
      <c r="I13" s="185">
        <f t="shared" si="1"/>
        <v>0</v>
      </c>
      <c r="J13" s="245">
        <f t="shared" ref="J13:K76" si="2">H13+I13</f>
        <v>50</v>
      </c>
      <c r="K13" s="185">
        <f t="shared" si="1"/>
        <v>50</v>
      </c>
    </row>
    <row r="14" spans="1:11" ht="94.5" outlineLevel="2" x14ac:dyDescent="0.2">
      <c r="A14" s="184" t="s">
        <v>436</v>
      </c>
      <c r="B14" s="182" t="s">
        <v>323</v>
      </c>
      <c r="C14" s="182"/>
      <c r="D14" s="182"/>
      <c r="E14" s="185">
        <f>E15+E18+E21+E24</f>
        <v>512.6</v>
      </c>
      <c r="F14" s="185">
        <f>F15+F18+F21+F24</f>
        <v>14</v>
      </c>
      <c r="G14" s="185">
        <f t="shared" ref="G14" si="3">G15+G18+G21+G24</f>
        <v>526.6</v>
      </c>
      <c r="H14" s="185">
        <f t="shared" ref="H14:K14" si="4">H15+H18+H21+H24</f>
        <v>50</v>
      </c>
      <c r="I14" s="185">
        <f t="shared" si="4"/>
        <v>0</v>
      </c>
      <c r="J14" s="245">
        <f t="shared" si="2"/>
        <v>50</v>
      </c>
      <c r="K14" s="185">
        <f t="shared" si="4"/>
        <v>50</v>
      </c>
    </row>
    <row r="15" spans="1:11" ht="31.5" outlineLevel="3" x14ac:dyDescent="0.2">
      <c r="A15" s="184" t="s">
        <v>399</v>
      </c>
      <c r="B15" s="182" t="s">
        <v>400</v>
      </c>
      <c r="C15" s="182"/>
      <c r="D15" s="182"/>
      <c r="E15" s="185">
        <f>E16</f>
        <v>331.2</v>
      </c>
      <c r="F15" s="185">
        <f>F16</f>
        <v>0</v>
      </c>
      <c r="G15" s="185">
        <f t="shared" ref="G15:G16" si="5">G16</f>
        <v>331.2</v>
      </c>
      <c r="H15" s="185">
        <f t="shared" ref="H15:K16" si="6">H16</f>
        <v>9</v>
      </c>
      <c r="I15" s="185">
        <f t="shared" si="6"/>
        <v>0</v>
      </c>
      <c r="J15" s="245">
        <f t="shared" si="2"/>
        <v>9</v>
      </c>
      <c r="K15" s="185">
        <f t="shared" si="6"/>
        <v>9</v>
      </c>
    </row>
    <row r="16" spans="1:11" ht="47.25" outlineLevel="4" x14ac:dyDescent="0.2">
      <c r="A16" s="184" t="s">
        <v>110</v>
      </c>
      <c r="B16" s="182" t="s">
        <v>400</v>
      </c>
      <c r="C16" s="182" t="s">
        <v>168</v>
      </c>
      <c r="D16" s="182"/>
      <c r="E16" s="185">
        <f>E17</f>
        <v>331.2</v>
      </c>
      <c r="F16" s="185">
        <f>F17</f>
        <v>0</v>
      </c>
      <c r="G16" s="185">
        <f t="shared" si="5"/>
        <v>331.2</v>
      </c>
      <c r="H16" s="185">
        <f t="shared" si="6"/>
        <v>9</v>
      </c>
      <c r="I16" s="185">
        <f t="shared" si="6"/>
        <v>0</v>
      </c>
      <c r="J16" s="245">
        <f t="shared" si="2"/>
        <v>9</v>
      </c>
      <c r="K16" s="185">
        <f t="shared" si="6"/>
        <v>9</v>
      </c>
    </row>
    <row r="17" spans="1:11" ht="63" outlineLevel="5" x14ac:dyDescent="0.2">
      <c r="A17" s="186" t="s">
        <v>320</v>
      </c>
      <c r="B17" s="187" t="s">
        <v>400</v>
      </c>
      <c r="C17" s="187" t="s">
        <v>168</v>
      </c>
      <c r="D17" s="187" t="s">
        <v>34</v>
      </c>
      <c r="E17" s="188">
        <v>331.2</v>
      </c>
      <c r="F17" s="188">
        <v>0</v>
      </c>
      <c r="G17" s="188">
        <f>E17+F17</f>
        <v>331.2</v>
      </c>
      <c r="H17" s="264">
        <v>9</v>
      </c>
      <c r="I17" s="264">
        <v>0</v>
      </c>
      <c r="J17" s="250">
        <f t="shared" si="2"/>
        <v>9</v>
      </c>
      <c r="K17" s="188">
        <v>9</v>
      </c>
    </row>
    <row r="18" spans="1:11" ht="63" outlineLevel="3" x14ac:dyDescent="0.2">
      <c r="A18" s="184" t="s">
        <v>324</v>
      </c>
      <c r="B18" s="182" t="s">
        <v>325</v>
      </c>
      <c r="C18" s="182"/>
      <c r="D18" s="182"/>
      <c r="E18" s="185">
        <f>E19</f>
        <v>40</v>
      </c>
      <c r="F18" s="185">
        <f>F19</f>
        <v>0</v>
      </c>
      <c r="G18" s="185">
        <f t="shared" ref="G18:G19" si="7">G19</f>
        <v>40</v>
      </c>
      <c r="H18" s="185">
        <f t="shared" ref="H18:K19" si="8">H19</f>
        <v>40</v>
      </c>
      <c r="I18" s="185">
        <f t="shared" si="8"/>
        <v>0</v>
      </c>
      <c r="J18" s="245">
        <f t="shared" si="2"/>
        <v>40</v>
      </c>
      <c r="K18" s="185">
        <f t="shared" si="8"/>
        <v>40</v>
      </c>
    </row>
    <row r="19" spans="1:11" ht="47.25" outlineLevel="4" x14ac:dyDescent="0.2">
      <c r="A19" s="184" t="s">
        <v>110</v>
      </c>
      <c r="B19" s="182" t="s">
        <v>325</v>
      </c>
      <c r="C19" s="182" t="s">
        <v>168</v>
      </c>
      <c r="D19" s="182"/>
      <c r="E19" s="185">
        <f>E20</f>
        <v>40</v>
      </c>
      <c r="F19" s="185">
        <f>F20</f>
        <v>0</v>
      </c>
      <c r="G19" s="185">
        <f t="shared" si="7"/>
        <v>40</v>
      </c>
      <c r="H19" s="185">
        <f t="shared" si="8"/>
        <v>40</v>
      </c>
      <c r="I19" s="185">
        <f t="shared" si="8"/>
        <v>0</v>
      </c>
      <c r="J19" s="245">
        <f t="shared" si="2"/>
        <v>40</v>
      </c>
      <c r="K19" s="185">
        <f t="shared" si="8"/>
        <v>40</v>
      </c>
    </row>
    <row r="20" spans="1:11" ht="63" outlineLevel="5" x14ac:dyDescent="0.2">
      <c r="A20" s="186" t="s">
        <v>320</v>
      </c>
      <c r="B20" s="187" t="s">
        <v>325</v>
      </c>
      <c r="C20" s="187" t="s">
        <v>168</v>
      </c>
      <c r="D20" s="187" t="s">
        <v>34</v>
      </c>
      <c r="E20" s="188">
        <v>40</v>
      </c>
      <c r="F20" s="188">
        <v>0</v>
      </c>
      <c r="G20" s="188">
        <f t="shared" ref="G20:G85" si="9">E20+F20</f>
        <v>40</v>
      </c>
      <c r="H20" s="264">
        <v>40</v>
      </c>
      <c r="I20" s="264">
        <v>0</v>
      </c>
      <c r="J20" s="250">
        <f t="shared" si="2"/>
        <v>40</v>
      </c>
      <c r="K20" s="188">
        <v>40</v>
      </c>
    </row>
    <row r="21" spans="1:11" ht="47.25" outlineLevel="3" x14ac:dyDescent="0.2">
      <c r="A21" s="184" t="s">
        <v>401</v>
      </c>
      <c r="B21" s="182" t="s">
        <v>326</v>
      </c>
      <c r="C21" s="182"/>
      <c r="D21" s="182"/>
      <c r="E21" s="185">
        <f>E22</f>
        <v>1</v>
      </c>
      <c r="F21" s="185">
        <f>F22</f>
        <v>0</v>
      </c>
      <c r="G21" s="185">
        <f t="shared" si="9"/>
        <v>1</v>
      </c>
      <c r="H21" s="185">
        <f t="shared" ref="H21:K22" si="10">H22</f>
        <v>1</v>
      </c>
      <c r="I21" s="185">
        <f t="shared" si="10"/>
        <v>0</v>
      </c>
      <c r="J21" s="245">
        <f t="shared" si="2"/>
        <v>1</v>
      </c>
      <c r="K21" s="185">
        <f t="shared" si="10"/>
        <v>1</v>
      </c>
    </row>
    <row r="22" spans="1:11" ht="47.25" outlineLevel="4" x14ac:dyDescent="0.2">
      <c r="A22" s="184" t="s">
        <v>110</v>
      </c>
      <c r="B22" s="182" t="s">
        <v>326</v>
      </c>
      <c r="C22" s="182" t="s">
        <v>168</v>
      </c>
      <c r="D22" s="182"/>
      <c r="E22" s="185">
        <f>E23</f>
        <v>1</v>
      </c>
      <c r="F22" s="185">
        <f>F23</f>
        <v>0</v>
      </c>
      <c r="G22" s="185">
        <f t="shared" si="9"/>
        <v>1</v>
      </c>
      <c r="H22" s="185">
        <f t="shared" si="10"/>
        <v>1</v>
      </c>
      <c r="I22" s="185">
        <f t="shared" si="10"/>
        <v>0</v>
      </c>
      <c r="J22" s="245">
        <f t="shared" si="2"/>
        <v>1</v>
      </c>
      <c r="K22" s="185">
        <f t="shared" si="10"/>
        <v>1</v>
      </c>
    </row>
    <row r="23" spans="1:11" ht="63" outlineLevel="5" x14ac:dyDescent="0.2">
      <c r="A23" s="186" t="s">
        <v>320</v>
      </c>
      <c r="B23" s="187" t="s">
        <v>326</v>
      </c>
      <c r="C23" s="187" t="s">
        <v>168</v>
      </c>
      <c r="D23" s="187" t="s">
        <v>34</v>
      </c>
      <c r="E23" s="188">
        <v>1</v>
      </c>
      <c r="F23" s="188">
        <v>0</v>
      </c>
      <c r="G23" s="188">
        <f t="shared" si="9"/>
        <v>1</v>
      </c>
      <c r="H23" s="264">
        <v>1</v>
      </c>
      <c r="I23" s="264">
        <v>0</v>
      </c>
      <c r="J23" s="250">
        <f t="shared" si="2"/>
        <v>1</v>
      </c>
      <c r="K23" s="188">
        <v>1</v>
      </c>
    </row>
    <row r="24" spans="1:11" ht="47.25" outlineLevel="3" x14ac:dyDescent="0.2">
      <c r="A24" s="184" t="s">
        <v>402</v>
      </c>
      <c r="B24" s="182" t="s">
        <v>370</v>
      </c>
      <c r="C24" s="182"/>
      <c r="D24" s="182"/>
      <c r="E24" s="185">
        <f>E25</f>
        <v>140.4</v>
      </c>
      <c r="F24" s="185">
        <f>F25</f>
        <v>14</v>
      </c>
      <c r="G24" s="185">
        <f t="shared" si="9"/>
        <v>154.4</v>
      </c>
      <c r="H24" s="185">
        <f t="shared" ref="H24:K25" si="11">H25</f>
        <v>0</v>
      </c>
      <c r="I24" s="185">
        <f t="shared" si="11"/>
        <v>0</v>
      </c>
      <c r="J24" s="245">
        <f t="shared" si="2"/>
        <v>0</v>
      </c>
      <c r="K24" s="185">
        <f t="shared" si="11"/>
        <v>0</v>
      </c>
    </row>
    <row r="25" spans="1:11" ht="47.25" outlineLevel="4" x14ac:dyDescent="0.2">
      <c r="A25" s="184" t="s">
        <v>110</v>
      </c>
      <c r="B25" s="182" t="s">
        <v>370</v>
      </c>
      <c r="C25" s="182" t="s">
        <v>168</v>
      </c>
      <c r="D25" s="182"/>
      <c r="E25" s="185">
        <f>E26+E27</f>
        <v>140.4</v>
      </c>
      <c r="F25" s="185">
        <f>F26+F27</f>
        <v>14</v>
      </c>
      <c r="G25" s="185">
        <f t="shared" si="9"/>
        <v>154.4</v>
      </c>
      <c r="H25" s="185">
        <f t="shared" si="11"/>
        <v>0</v>
      </c>
      <c r="I25" s="185">
        <f t="shared" si="11"/>
        <v>0</v>
      </c>
      <c r="J25" s="245">
        <f t="shared" si="2"/>
        <v>0</v>
      </c>
      <c r="K25" s="185">
        <f t="shared" si="11"/>
        <v>0</v>
      </c>
    </row>
    <row r="26" spans="1:11" ht="63" outlineLevel="5" x14ac:dyDescent="0.2">
      <c r="A26" s="186" t="s">
        <v>320</v>
      </c>
      <c r="B26" s="187" t="s">
        <v>370</v>
      </c>
      <c r="C26" s="187" t="s">
        <v>168</v>
      </c>
      <c r="D26" s="187" t="s">
        <v>34</v>
      </c>
      <c r="E26" s="188">
        <v>140.4</v>
      </c>
      <c r="F26" s="188">
        <v>0</v>
      </c>
      <c r="G26" s="188">
        <f t="shared" si="9"/>
        <v>140.4</v>
      </c>
      <c r="H26" s="264">
        <v>0</v>
      </c>
      <c r="I26" s="264">
        <v>0</v>
      </c>
      <c r="J26" s="250">
        <f t="shared" si="2"/>
        <v>0</v>
      </c>
      <c r="K26" s="188">
        <v>0</v>
      </c>
    </row>
    <row r="27" spans="1:11" s="269" customFormat="1" ht="47.25" outlineLevel="5" x14ac:dyDescent="0.2">
      <c r="A27" s="184" t="s">
        <v>110</v>
      </c>
      <c r="B27" s="268" t="s">
        <v>446</v>
      </c>
      <c r="C27" s="268" t="s">
        <v>168</v>
      </c>
      <c r="D27" s="268"/>
      <c r="E27" s="263">
        <v>0</v>
      </c>
      <c r="F27" s="263">
        <f>F28</f>
        <v>14</v>
      </c>
      <c r="G27" s="188">
        <f t="shared" si="9"/>
        <v>14</v>
      </c>
      <c r="H27" s="263">
        <f>H28</f>
        <v>0</v>
      </c>
      <c r="I27" s="263">
        <f>I28</f>
        <v>0</v>
      </c>
      <c r="J27" s="245">
        <f t="shared" si="2"/>
        <v>0</v>
      </c>
      <c r="K27" s="245">
        <f t="shared" si="2"/>
        <v>0</v>
      </c>
    </row>
    <row r="28" spans="1:11" ht="31.5" outlineLevel="5" x14ac:dyDescent="0.2">
      <c r="A28" s="270" t="s">
        <v>445</v>
      </c>
      <c r="B28" s="267" t="s">
        <v>446</v>
      </c>
      <c r="C28" s="267" t="s">
        <v>168</v>
      </c>
      <c r="D28" s="267" t="s">
        <v>34</v>
      </c>
      <c r="E28" s="264">
        <v>0</v>
      </c>
      <c r="F28" s="264">
        <v>14</v>
      </c>
      <c r="G28" s="188">
        <f t="shared" si="9"/>
        <v>14</v>
      </c>
      <c r="H28" s="264">
        <v>0</v>
      </c>
      <c r="I28" s="264">
        <v>0</v>
      </c>
      <c r="J28" s="250">
        <f t="shared" si="2"/>
        <v>0</v>
      </c>
      <c r="K28" s="264">
        <v>0</v>
      </c>
    </row>
    <row r="29" spans="1:11" ht="94.5" x14ac:dyDescent="0.2">
      <c r="A29" s="195" t="s">
        <v>414</v>
      </c>
      <c r="B29" s="193" t="s">
        <v>373</v>
      </c>
      <c r="C29" s="193"/>
      <c r="D29" s="193"/>
      <c r="E29" s="194">
        <f t="shared" ref="E29:F33" si="12">E30</f>
        <v>2105.3000000000002</v>
      </c>
      <c r="F29" s="194">
        <f t="shared" si="12"/>
        <v>0</v>
      </c>
      <c r="G29" s="194">
        <f t="shared" si="9"/>
        <v>2105.3000000000002</v>
      </c>
      <c r="H29" s="194">
        <f t="shared" ref="H29:K33" si="13">H30</f>
        <v>0</v>
      </c>
      <c r="I29" s="194">
        <f t="shared" si="13"/>
        <v>0</v>
      </c>
      <c r="J29" s="194">
        <f t="shared" si="2"/>
        <v>0</v>
      </c>
      <c r="K29" s="194">
        <f t="shared" si="13"/>
        <v>0</v>
      </c>
    </row>
    <row r="30" spans="1:11" outlineLevel="1" x14ac:dyDescent="0.2">
      <c r="A30" s="184" t="s">
        <v>276</v>
      </c>
      <c r="B30" s="182" t="s">
        <v>415</v>
      </c>
      <c r="C30" s="182"/>
      <c r="D30" s="182"/>
      <c r="E30" s="185">
        <f t="shared" si="12"/>
        <v>2105.3000000000002</v>
      </c>
      <c r="F30" s="185">
        <f t="shared" si="12"/>
        <v>0</v>
      </c>
      <c r="G30" s="185">
        <f t="shared" si="9"/>
        <v>2105.3000000000002</v>
      </c>
      <c r="H30" s="185">
        <f t="shared" si="13"/>
        <v>0</v>
      </c>
      <c r="I30" s="185">
        <f t="shared" si="13"/>
        <v>0</v>
      </c>
      <c r="J30" s="245">
        <f t="shared" si="2"/>
        <v>0</v>
      </c>
      <c r="K30" s="185">
        <f t="shared" si="13"/>
        <v>0</v>
      </c>
    </row>
    <row r="31" spans="1:11" ht="157.5" outlineLevel="2" x14ac:dyDescent="0.2">
      <c r="A31" s="189" t="s">
        <v>416</v>
      </c>
      <c r="B31" s="182" t="s">
        <v>372</v>
      </c>
      <c r="C31" s="182"/>
      <c r="D31" s="182"/>
      <c r="E31" s="185">
        <f t="shared" si="12"/>
        <v>2105.3000000000002</v>
      </c>
      <c r="F31" s="185">
        <f t="shared" si="12"/>
        <v>0</v>
      </c>
      <c r="G31" s="185">
        <f t="shared" si="9"/>
        <v>2105.3000000000002</v>
      </c>
      <c r="H31" s="185">
        <f t="shared" si="13"/>
        <v>0</v>
      </c>
      <c r="I31" s="185">
        <f t="shared" si="13"/>
        <v>0</v>
      </c>
      <c r="J31" s="245">
        <f t="shared" si="2"/>
        <v>0</v>
      </c>
      <c r="K31" s="185">
        <f t="shared" si="13"/>
        <v>0</v>
      </c>
    </row>
    <row r="32" spans="1:11" ht="63" outlineLevel="3" x14ac:dyDescent="0.2">
      <c r="A32" s="184" t="s">
        <v>417</v>
      </c>
      <c r="B32" s="182" t="s">
        <v>388</v>
      </c>
      <c r="C32" s="182"/>
      <c r="D32" s="182"/>
      <c r="E32" s="185">
        <f t="shared" si="12"/>
        <v>2105.3000000000002</v>
      </c>
      <c r="F32" s="185">
        <f t="shared" si="12"/>
        <v>0</v>
      </c>
      <c r="G32" s="185">
        <f t="shared" si="9"/>
        <v>2105.3000000000002</v>
      </c>
      <c r="H32" s="185">
        <f t="shared" si="13"/>
        <v>0</v>
      </c>
      <c r="I32" s="185">
        <f t="shared" si="13"/>
        <v>0</v>
      </c>
      <c r="J32" s="245">
        <f t="shared" si="2"/>
        <v>0</v>
      </c>
      <c r="K32" s="185">
        <f t="shared" si="13"/>
        <v>0</v>
      </c>
    </row>
    <row r="33" spans="1:11" ht="47.25" outlineLevel="4" x14ac:dyDescent="0.2">
      <c r="A33" s="184" t="s">
        <v>110</v>
      </c>
      <c r="B33" s="182" t="s">
        <v>388</v>
      </c>
      <c r="C33" s="182" t="s">
        <v>168</v>
      </c>
      <c r="D33" s="182"/>
      <c r="E33" s="185">
        <f t="shared" si="12"/>
        <v>2105.3000000000002</v>
      </c>
      <c r="F33" s="185">
        <f t="shared" si="12"/>
        <v>0</v>
      </c>
      <c r="G33" s="185">
        <f t="shared" si="9"/>
        <v>2105.3000000000002</v>
      </c>
      <c r="H33" s="185">
        <f t="shared" si="13"/>
        <v>0</v>
      </c>
      <c r="I33" s="185">
        <f t="shared" si="13"/>
        <v>0</v>
      </c>
      <c r="J33" s="245">
        <f t="shared" si="2"/>
        <v>0</v>
      </c>
      <c r="K33" s="185">
        <f t="shared" si="13"/>
        <v>0</v>
      </c>
    </row>
    <row r="34" spans="1:11" outlineLevel="5" x14ac:dyDescent="0.2">
      <c r="A34" s="186" t="s">
        <v>47</v>
      </c>
      <c r="B34" s="187" t="s">
        <v>388</v>
      </c>
      <c r="C34" s="187" t="s">
        <v>168</v>
      </c>
      <c r="D34" s="187" t="s">
        <v>48</v>
      </c>
      <c r="E34" s="188">
        <v>2105.3000000000002</v>
      </c>
      <c r="F34" s="188">
        <v>0</v>
      </c>
      <c r="G34" s="188">
        <f t="shared" si="9"/>
        <v>2105.3000000000002</v>
      </c>
      <c r="H34" s="264">
        <v>0</v>
      </c>
      <c r="I34" s="264">
        <v>0</v>
      </c>
      <c r="J34" s="250">
        <f t="shared" si="2"/>
        <v>0</v>
      </c>
      <c r="K34" s="188">
        <v>0</v>
      </c>
    </row>
    <row r="35" spans="1:11" ht="63" x14ac:dyDescent="0.2">
      <c r="A35" s="195" t="s">
        <v>277</v>
      </c>
      <c r="B35" s="193" t="s">
        <v>327</v>
      </c>
      <c r="C35" s="193"/>
      <c r="D35" s="193"/>
      <c r="E35" s="194">
        <f>E36+E41</f>
        <v>1543</v>
      </c>
      <c r="F35" s="194">
        <f>F36+F41</f>
        <v>0</v>
      </c>
      <c r="G35" s="194">
        <f t="shared" si="9"/>
        <v>1543</v>
      </c>
      <c r="H35" s="194">
        <f t="shared" ref="H35:K35" si="14">H36+H41</f>
        <v>2746.8999999999996</v>
      </c>
      <c r="I35" s="194">
        <f t="shared" si="14"/>
        <v>0</v>
      </c>
      <c r="J35" s="194">
        <f t="shared" si="2"/>
        <v>2746.8999999999996</v>
      </c>
      <c r="K35" s="194">
        <f t="shared" si="14"/>
        <v>2734.8</v>
      </c>
    </row>
    <row r="36" spans="1:11" outlineLevel="1" x14ac:dyDescent="0.2">
      <c r="A36" s="184" t="s">
        <v>276</v>
      </c>
      <c r="B36" s="182" t="s">
        <v>328</v>
      </c>
      <c r="C36" s="182"/>
      <c r="D36" s="182"/>
      <c r="E36" s="185">
        <f t="shared" ref="E36:F39" si="15">E37</f>
        <v>1543</v>
      </c>
      <c r="F36" s="185">
        <f t="shared" si="15"/>
        <v>0</v>
      </c>
      <c r="G36" s="185">
        <f t="shared" si="9"/>
        <v>1543</v>
      </c>
      <c r="H36" s="185">
        <f t="shared" ref="H36:K39" si="16">H37</f>
        <v>1817.6</v>
      </c>
      <c r="I36" s="185">
        <f t="shared" si="16"/>
        <v>0</v>
      </c>
      <c r="J36" s="245">
        <f t="shared" si="2"/>
        <v>1817.6</v>
      </c>
      <c r="K36" s="185">
        <f t="shared" si="16"/>
        <v>1848.9</v>
      </c>
    </row>
    <row r="37" spans="1:11" ht="157.5" outlineLevel="2" x14ac:dyDescent="0.2">
      <c r="A37" s="189" t="s">
        <v>403</v>
      </c>
      <c r="B37" s="182" t="s">
        <v>329</v>
      </c>
      <c r="C37" s="182"/>
      <c r="D37" s="182"/>
      <c r="E37" s="185">
        <f t="shared" si="15"/>
        <v>1543</v>
      </c>
      <c r="F37" s="185">
        <f t="shared" si="15"/>
        <v>0</v>
      </c>
      <c r="G37" s="185">
        <f t="shared" si="9"/>
        <v>1543</v>
      </c>
      <c r="H37" s="185">
        <f t="shared" si="16"/>
        <v>1817.6</v>
      </c>
      <c r="I37" s="185">
        <f t="shared" si="16"/>
        <v>0</v>
      </c>
      <c r="J37" s="245">
        <f t="shared" si="2"/>
        <v>1817.6</v>
      </c>
      <c r="K37" s="185">
        <f t="shared" si="16"/>
        <v>1848.9</v>
      </c>
    </row>
    <row r="38" spans="1:11" ht="47.25" outlineLevel="3" x14ac:dyDescent="0.2">
      <c r="A38" s="184" t="s">
        <v>278</v>
      </c>
      <c r="B38" s="182" t="s">
        <v>404</v>
      </c>
      <c r="C38" s="182"/>
      <c r="D38" s="182"/>
      <c r="E38" s="185">
        <f t="shared" si="15"/>
        <v>1543</v>
      </c>
      <c r="F38" s="185">
        <f t="shared" si="15"/>
        <v>0</v>
      </c>
      <c r="G38" s="185">
        <f t="shared" si="9"/>
        <v>1543</v>
      </c>
      <c r="H38" s="185">
        <f t="shared" si="16"/>
        <v>1817.6</v>
      </c>
      <c r="I38" s="185">
        <f t="shared" si="16"/>
        <v>0</v>
      </c>
      <c r="J38" s="245">
        <f t="shared" si="2"/>
        <v>1817.6</v>
      </c>
      <c r="K38" s="185">
        <f t="shared" si="16"/>
        <v>1848.9</v>
      </c>
    </row>
    <row r="39" spans="1:11" ht="47.25" outlineLevel="4" x14ac:dyDescent="0.2">
      <c r="A39" s="184" t="s">
        <v>110</v>
      </c>
      <c r="B39" s="182" t="s">
        <v>404</v>
      </c>
      <c r="C39" s="182" t="s">
        <v>168</v>
      </c>
      <c r="D39" s="182"/>
      <c r="E39" s="185">
        <f t="shared" si="15"/>
        <v>1543</v>
      </c>
      <c r="F39" s="185">
        <f t="shared" si="15"/>
        <v>0</v>
      </c>
      <c r="G39" s="185">
        <f t="shared" si="9"/>
        <v>1543</v>
      </c>
      <c r="H39" s="185">
        <f t="shared" si="16"/>
        <v>1817.6</v>
      </c>
      <c r="I39" s="185">
        <f t="shared" si="16"/>
        <v>0</v>
      </c>
      <c r="J39" s="245">
        <f t="shared" si="2"/>
        <v>1817.6</v>
      </c>
      <c r="K39" s="185">
        <f t="shared" si="16"/>
        <v>1848.9</v>
      </c>
    </row>
    <row r="40" spans="1:11" outlineLevel="5" x14ac:dyDescent="0.2">
      <c r="A40" s="186" t="s">
        <v>37</v>
      </c>
      <c r="B40" s="187" t="s">
        <v>404</v>
      </c>
      <c r="C40" s="187" t="s">
        <v>168</v>
      </c>
      <c r="D40" s="187" t="s">
        <v>38</v>
      </c>
      <c r="E40" s="188">
        <v>1543</v>
      </c>
      <c r="F40" s="188">
        <v>0</v>
      </c>
      <c r="G40" s="188">
        <f t="shared" si="9"/>
        <v>1543</v>
      </c>
      <c r="H40" s="264">
        <v>1817.6</v>
      </c>
      <c r="I40" s="264">
        <v>0</v>
      </c>
      <c r="J40" s="250">
        <f t="shared" si="2"/>
        <v>1817.6</v>
      </c>
      <c r="K40" s="188">
        <v>1848.9</v>
      </c>
    </row>
    <row r="41" spans="1:11" outlineLevel="1" x14ac:dyDescent="0.2">
      <c r="A41" s="184" t="s">
        <v>279</v>
      </c>
      <c r="B41" s="182" t="s">
        <v>330</v>
      </c>
      <c r="C41" s="182"/>
      <c r="D41" s="182"/>
      <c r="E41" s="185">
        <f t="shared" ref="E41:F44" si="17">E42</f>
        <v>0</v>
      </c>
      <c r="F41" s="185">
        <f t="shared" si="17"/>
        <v>0</v>
      </c>
      <c r="G41" s="185">
        <f t="shared" si="9"/>
        <v>0</v>
      </c>
      <c r="H41" s="185">
        <f t="shared" ref="H41:K44" si="18">H42</f>
        <v>929.3</v>
      </c>
      <c r="I41" s="185">
        <f t="shared" si="18"/>
        <v>0</v>
      </c>
      <c r="J41" s="245">
        <f t="shared" si="2"/>
        <v>929.3</v>
      </c>
      <c r="K41" s="185">
        <f t="shared" si="18"/>
        <v>885.9</v>
      </c>
    </row>
    <row r="42" spans="1:11" ht="63" outlineLevel="2" x14ac:dyDescent="0.2">
      <c r="A42" s="184" t="s">
        <v>331</v>
      </c>
      <c r="B42" s="182" t="s">
        <v>332</v>
      </c>
      <c r="C42" s="182"/>
      <c r="D42" s="182"/>
      <c r="E42" s="185">
        <f t="shared" si="17"/>
        <v>0</v>
      </c>
      <c r="F42" s="185">
        <f t="shared" si="17"/>
        <v>0</v>
      </c>
      <c r="G42" s="185">
        <f t="shared" si="9"/>
        <v>0</v>
      </c>
      <c r="H42" s="185">
        <f t="shared" si="18"/>
        <v>929.3</v>
      </c>
      <c r="I42" s="185">
        <f t="shared" si="18"/>
        <v>0</v>
      </c>
      <c r="J42" s="245">
        <f t="shared" si="2"/>
        <v>929.3</v>
      </c>
      <c r="K42" s="185">
        <f t="shared" si="18"/>
        <v>885.9</v>
      </c>
    </row>
    <row r="43" spans="1:11" ht="47.25" outlineLevel="3" x14ac:dyDescent="0.2">
      <c r="A43" s="184" t="s">
        <v>280</v>
      </c>
      <c r="B43" s="182" t="s">
        <v>405</v>
      </c>
      <c r="C43" s="182"/>
      <c r="D43" s="182"/>
      <c r="E43" s="185">
        <f t="shared" si="17"/>
        <v>0</v>
      </c>
      <c r="F43" s="185">
        <f t="shared" si="17"/>
        <v>0</v>
      </c>
      <c r="G43" s="185">
        <f t="shared" si="9"/>
        <v>0</v>
      </c>
      <c r="H43" s="185">
        <f t="shared" si="18"/>
        <v>929.3</v>
      </c>
      <c r="I43" s="185">
        <f t="shared" si="18"/>
        <v>0</v>
      </c>
      <c r="J43" s="245">
        <f t="shared" si="2"/>
        <v>929.3</v>
      </c>
      <c r="K43" s="185">
        <f t="shared" si="18"/>
        <v>885.9</v>
      </c>
    </row>
    <row r="44" spans="1:11" ht="47.25" outlineLevel="4" x14ac:dyDescent="0.2">
      <c r="A44" s="184" t="s">
        <v>110</v>
      </c>
      <c r="B44" s="182" t="s">
        <v>405</v>
      </c>
      <c r="C44" s="182" t="s">
        <v>168</v>
      </c>
      <c r="D44" s="182"/>
      <c r="E44" s="185">
        <f t="shared" si="17"/>
        <v>0</v>
      </c>
      <c r="F44" s="185">
        <f t="shared" si="17"/>
        <v>0</v>
      </c>
      <c r="G44" s="185">
        <f t="shared" si="9"/>
        <v>0</v>
      </c>
      <c r="H44" s="185">
        <f t="shared" si="18"/>
        <v>929.3</v>
      </c>
      <c r="I44" s="185">
        <f t="shared" si="18"/>
        <v>0</v>
      </c>
      <c r="J44" s="245">
        <f t="shared" si="2"/>
        <v>929.3</v>
      </c>
      <c r="K44" s="185">
        <f t="shared" si="18"/>
        <v>885.9</v>
      </c>
    </row>
    <row r="45" spans="1:11" outlineLevel="5" x14ac:dyDescent="0.2">
      <c r="A45" s="186" t="s">
        <v>37</v>
      </c>
      <c r="B45" s="187" t="s">
        <v>405</v>
      </c>
      <c r="C45" s="187" t="s">
        <v>168</v>
      </c>
      <c r="D45" s="187" t="s">
        <v>38</v>
      </c>
      <c r="E45" s="188">
        <v>0</v>
      </c>
      <c r="F45" s="188">
        <v>0</v>
      </c>
      <c r="G45" s="188">
        <f t="shared" si="9"/>
        <v>0</v>
      </c>
      <c r="H45" s="264">
        <v>929.3</v>
      </c>
      <c r="I45" s="264">
        <v>0</v>
      </c>
      <c r="J45" s="250">
        <f t="shared" si="2"/>
        <v>929.3</v>
      </c>
      <c r="K45" s="188">
        <v>885.9</v>
      </c>
    </row>
    <row r="46" spans="1:11" ht="141.75" x14ac:dyDescent="0.2">
      <c r="A46" s="196" t="s">
        <v>281</v>
      </c>
      <c r="B46" s="193" t="s">
        <v>333</v>
      </c>
      <c r="C46" s="193"/>
      <c r="D46" s="193"/>
      <c r="E46" s="194">
        <f t="shared" ref="E46:F49" si="19">E47</f>
        <v>2235</v>
      </c>
      <c r="F46" s="194">
        <f t="shared" si="19"/>
        <v>0</v>
      </c>
      <c r="G46" s="194">
        <f t="shared" si="9"/>
        <v>2235</v>
      </c>
      <c r="H46" s="194">
        <f t="shared" ref="H46:K49" si="20">H47</f>
        <v>0</v>
      </c>
      <c r="I46" s="194">
        <f t="shared" si="20"/>
        <v>0</v>
      </c>
      <c r="J46" s="194">
        <f t="shared" si="2"/>
        <v>0</v>
      </c>
      <c r="K46" s="194">
        <f t="shared" si="20"/>
        <v>0</v>
      </c>
    </row>
    <row r="47" spans="1:11" outlineLevel="1" x14ac:dyDescent="0.2">
      <c r="A47" s="184" t="s">
        <v>276</v>
      </c>
      <c r="B47" s="182" t="s">
        <v>334</v>
      </c>
      <c r="C47" s="182"/>
      <c r="D47" s="182"/>
      <c r="E47" s="185">
        <f t="shared" si="19"/>
        <v>2235</v>
      </c>
      <c r="F47" s="185">
        <f t="shared" si="19"/>
        <v>0</v>
      </c>
      <c r="G47" s="185">
        <f t="shared" si="9"/>
        <v>2235</v>
      </c>
      <c r="H47" s="185">
        <f t="shared" si="20"/>
        <v>0</v>
      </c>
      <c r="I47" s="185">
        <f t="shared" si="20"/>
        <v>0</v>
      </c>
      <c r="J47" s="245">
        <f t="shared" si="2"/>
        <v>0</v>
      </c>
      <c r="K47" s="185">
        <f t="shared" si="20"/>
        <v>0</v>
      </c>
    </row>
    <row r="48" spans="1:11" ht="110.25" outlineLevel="2" x14ac:dyDescent="0.2">
      <c r="A48" s="184" t="s">
        <v>434</v>
      </c>
      <c r="B48" s="182" t="s">
        <v>336</v>
      </c>
      <c r="C48" s="182"/>
      <c r="D48" s="182"/>
      <c r="E48" s="185">
        <f t="shared" si="19"/>
        <v>2235</v>
      </c>
      <c r="F48" s="185">
        <f t="shared" si="19"/>
        <v>0</v>
      </c>
      <c r="G48" s="185">
        <f t="shared" si="9"/>
        <v>2235</v>
      </c>
      <c r="H48" s="185">
        <f t="shared" si="20"/>
        <v>0</v>
      </c>
      <c r="I48" s="185">
        <f t="shared" si="20"/>
        <v>0</v>
      </c>
      <c r="J48" s="245">
        <f t="shared" si="2"/>
        <v>0</v>
      </c>
      <c r="K48" s="185">
        <f t="shared" si="20"/>
        <v>0</v>
      </c>
    </row>
    <row r="49" spans="1:11" ht="94.5" outlineLevel="3" x14ac:dyDescent="0.2">
      <c r="A49" s="184" t="s">
        <v>337</v>
      </c>
      <c r="B49" s="182" t="s">
        <v>338</v>
      </c>
      <c r="C49" s="182"/>
      <c r="D49" s="182"/>
      <c r="E49" s="185">
        <f t="shared" si="19"/>
        <v>2235</v>
      </c>
      <c r="F49" s="185">
        <f t="shared" si="19"/>
        <v>0</v>
      </c>
      <c r="G49" s="185">
        <f t="shared" si="9"/>
        <v>2235</v>
      </c>
      <c r="H49" s="185">
        <f t="shared" si="20"/>
        <v>0</v>
      </c>
      <c r="I49" s="185">
        <f t="shared" si="20"/>
        <v>0</v>
      </c>
      <c r="J49" s="245">
        <f t="shared" si="2"/>
        <v>0</v>
      </c>
      <c r="K49" s="185">
        <f t="shared" si="20"/>
        <v>0</v>
      </c>
    </row>
    <row r="50" spans="1:11" ht="47.25" outlineLevel="4" x14ac:dyDescent="0.2">
      <c r="A50" s="184" t="s">
        <v>110</v>
      </c>
      <c r="B50" s="182" t="s">
        <v>338</v>
      </c>
      <c r="C50" s="182" t="s">
        <v>168</v>
      </c>
      <c r="D50" s="182"/>
      <c r="E50" s="185">
        <f>E51+E52</f>
        <v>2235</v>
      </c>
      <c r="F50" s="185">
        <f>F51+F52</f>
        <v>0</v>
      </c>
      <c r="G50" s="185">
        <f t="shared" si="9"/>
        <v>2235</v>
      </c>
      <c r="H50" s="185">
        <f t="shared" ref="H50:K50" si="21">H51+H52</f>
        <v>0</v>
      </c>
      <c r="I50" s="185">
        <f t="shared" si="21"/>
        <v>0</v>
      </c>
      <c r="J50" s="245">
        <f t="shared" si="2"/>
        <v>0</v>
      </c>
      <c r="K50" s="185">
        <f t="shared" si="21"/>
        <v>0</v>
      </c>
    </row>
    <row r="51" spans="1:11" ht="63" outlineLevel="5" x14ac:dyDescent="0.2">
      <c r="A51" s="186" t="s">
        <v>320</v>
      </c>
      <c r="B51" s="187" t="s">
        <v>338</v>
      </c>
      <c r="C51" s="187" t="s">
        <v>168</v>
      </c>
      <c r="D51" s="187" t="s">
        <v>34</v>
      </c>
      <c r="E51" s="188">
        <v>233</v>
      </c>
      <c r="F51" s="188">
        <v>0</v>
      </c>
      <c r="G51" s="188">
        <f t="shared" si="9"/>
        <v>233</v>
      </c>
      <c r="H51" s="264">
        <v>0</v>
      </c>
      <c r="I51" s="264">
        <v>0</v>
      </c>
      <c r="J51" s="250">
        <f t="shared" si="2"/>
        <v>0</v>
      </c>
      <c r="K51" s="188">
        <v>0</v>
      </c>
    </row>
    <row r="52" spans="1:11" outlineLevel="5" x14ac:dyDescent="0.2">
      <c r="A52" s="186" t="s">
        <v>37</v>
      </c>
      <c r="B52" s="187" t="s">
        <v>338</v>
      </c>
      <c r="C52" s="187" t="s">
        <v>168</v>
      </c>
      <c r="D52" s="187" t="s">
        <v>38</v>
      </c>
      <c r="E52" s="188">
        <v>2002</v>
      </c>
      <c r="F52" s="188">
        <v>0</v>
      </c>
      <c r="G52" s="188">
        <f t="shared" si="9"/>
        <v>2002</v>
      </c>
      <c r="H52" s="264">
        <v>0</v>
      </c>
      <c r="I52" s="264">
        <v>0</v>
      </c>
      <c r="J52" s="250">
        <f t="shared" si="2"/>
        <v>0</v>
      </c>
      <c r="K52" s="188">
        <v>0</v>
      </c>
    </row>
    <row r="53" spans="1:11" ht="126" x14ac:dyDescent="0.2">
      <c r="A53" s="195" t="s">
        <v>339</v>
      </c>
      <c r="B53" s="193" t="s">
        <v>340</v>
      </c>
      <c r="C53" s="193"/>
      <c r="D53" s="193"/>
      <c r="E53" s="194">
        <f t="shared" ref="E53:F57" si="22">E54</f>
        <v>3</v>
      </c>
      <c r="F53" s="194">
        <f t="shared" si="22"/>
        <v>0</v>
      </c>
      <c r="G53" s="194">
        <f t="shared" si="9"/>
        <v>3</v>
      </c>
      <c r="H53" s="194">
        <f t="shared" ref="H53:K57" si="23">H54</f>
        <v>3</v>
      </c>
      <c r="I53" s="194">
        <f t="shared" si="23"/>
        <v>0</v>
      </c>
      <c r="J53" s="194">
        <f t="shared" si="2"/>
        <v>3</v>
      </c>
      <c r="K53" s="194">
        <f t="shared" si="23"/>
        <v>3</v>
      </c>
    </row>
    <row r="54" spans="1:11" outlineLevel="1" x14ac:dyDescent="0.2">
      <c r="A54" s="184" t="s">
        <v>276</v>
      </c>
      <c r="B54" s="182" t="s">
        <v>341</v>
      </c>
      <c r="C54" s="182"/>
      <c r="D54" s="182"/>
      <c r="E54" s="185">
        <f t="shared" si="22"/>
        <v>3</v>
      </c>
      <c r="F54" s="185">
        <f t="shared" si="22"/>
        <v>0</v>
      </c>
      <c r="G54" s="185">
        <f t="shared" si="9"/>
        <v>3</v>
      </c>
      <c r="H54" s="185">
        <f t="shared" si="23"/>
        <v>3</v>
      </c>
      <c r="I54" s="185">
        <f t="shared" si="23"/>
        <v>0</v>
      </c>
      <c r="J54" s="245">
        <f t="shared" si="2"/>
        <v>3</v>
      </c>
      <c r="K54" s="185">
        <f t="shared" si="23"/>
        <v>3</v>
      </c>
    </row>
    <row r="55" spans="1:11" ht="94.5" outlineLevel="2" x14ac:dyDescent="0.2">
      <c r="A55" s="184" t="s">
        <v>342</v>
      </c>
      <c r="B55" s="182" t="s">
        <v>343</v>
      </c>
      <c r="C55" s="182"/>
      <c r="D55" s="182"/>
      <c r="E55" s="185">
        <f t="shared" si="22"/>
        <v>3</v>
      </c>
      <c r="F55" s="185">
        <f t="shared" si="22"/>
        <v>0</v>
      </c>
      <c r="G55" s="185">
        <f t="shared" si="9"/>
        <v>3</v>
      </c>
      <c r="H55" s="185">
        <f t="shared" si="23"/>
        <v>3</v>
      </c>
      <c r="I55" s="185">
        <f t="shared" si="23"/>
        <v>0</v>
      </c>
      <c r="J55" s="245">
        <f t="shared" si="2"/>
        <v>3</v>
      </c>
      <c r="K55" s="185">
        <f t="shared" si="23"/>
        <v>3</v>
      </c>
    </row>
    <row r="56" spans="1:11" ht="78.75" outlineLevel="3" x14ac:dyDescent="0.2">
      <c r="A56" s="184" t="s">
        <v>282</v>
      </c>
      <c r="B56" s="182" t="s">
        <v>344</v>
      </c>
      <c r="C56" s="182"/>
      <c r="D56" s="182"/>
      <c r="E56" s="185">
        <f t="shared" si="22"/>
        <v>3</v>
      </c>
      <c r="F56" s="185">
        <f t="shared" si="22"/>
        <v>0</v>
      </c>
      <c r="G56" s="185">
        <f t="shared" si="9"/>
        <v>3</v>
      </c>
      <c r="H56" s="185">
        <f t="shared" si="23"/>
        <v>3</v>
      </c>
      <c r="I56" s="185">
        <f t="shared" si="23"/>
        <v>0</v>
      </c>
      <c r="J56" s="245">
        <f t="shared" si="2"/>
        <v>3</v>
      </c>
      <c r="K56" s="185">
        <f t="shared" si="23"/>
        <v>3</v>
      </c>
    </row>
    <row r="57" spans="1:11" ht="47.25" outlineLevel="4" x14ac:dyDescent="0.2">
      <c r="A57" s="184" t="s">
        <v>110</v>
      </c>
      <c r="B57" s="182" t="s">
        <v>344</v>
      </c>
      <c r="C57" s="182" t="s">
        <v>168</v>
      </c>
      <c r="D57" s="182"/>
      <c r="E57" s="185">
        <f t="shared" si="22"/>
        <v>3</v>
      </c>
      <c r="F57" s="185">
        <f t="shared" si="22"/>
        <v>0</v>
      </c>
      <c r="G57" s="185">
        <f t="shared" si="9"/>
        <v>3</v>
      </c>
      <c r="H57" s="185">
        <f t="shared" si="23"/>
        <v>3</v>
      </c>
      <c r="I57" s="185">
        <f t="shared" si="23"/>
        <v>0</v>
      </c>
      <c r="J57" s="245">
        <f t="shared" si="2"/>
        <v>3</v>
      </c>
      <c r="K57" s="185">
        <f t="shared" si="23"/>
        <v>3</v>
      </c>
    </row>
    <row r="58" spans="1:11" ht="31.5" outlineLevel="5" x14ac:dyDescent="0.2">
      <c r="A58" s="186" t="s">
        <v>39</v>
      </c>
      <c r="B58" s="187" t="s">
        <v>344</v>
      </c>
      <c r="C58" s="187" t="s">
        <v>168</v>
      </c>
      <c r="D58" s="187" t="s">
        <v>40</v>
      </c>
      <c r="E58" s="188">
        <v>3</v>
      </c>
      <c r="F58" s="188">
        <v>0</v>
      </c>
      <c r="G58" s="188">
        <f t="shared" si="9"/>
        <v>3</v>
      </c>
      <c r="H58" s="264">
        <v>3</v>
      </c>
      <c r="I58" s="264">
        <v>0</v>
      </c>
      <c r="J58" s="250">
        <f t="shared" si="2"/>
        <v>3</v>
      </c>
      <c r="K58" s="188">
        <v>3</v>
      </c>
    </row>
    <row r="59" spans="1:11" ht="78.75" x14ac:dyDescent="0.2">
      <c r="A59" s="195" t="s">
        <v>283</v>
      </c>
      <c r="B59" s="193" t="s">
        <v>347</v>
      </c>
      <c r="C59" s="193"/>
      <c r="D59" s="193"/>
      <c r="E59" s="194">
        <f>E60+E69</f>
        <v>433.3</v>
      </c>
      <c r="F59" s="194">
        <f>F60+F69</f>
        <v>60</v>
      </c>
      <c r="G59" s="194">
        <f t="shared" si="9"/>
        <v>493.3</v>
      </c>
      <c r="H59" s="194">
        <f t="shared" ref="H59:K59" si="24">H60+H69</f>
        <v>13315.2</v>
      </c>
      <c r="I59" s="194">
        <f t="shared" si="24"/>
        <v>5520</v>
      </c>
      <c r="J59" s="194">
        <f t="shared" si="2"/>
        <v>18835.2</v>
      </c>
      <c r="K59" s="194">
        <f t="shared" si="24"/>
        <v>11.2</v>
      </c>
    </row>
    <row r="60" spans="1:11" outlineLevel="1" x14ac:dyDescent="0.2">
      <c r="A60" s="184" t="s">
        <v>276</v>
      </c>
      <c r="B60" s="182" t="s">
        <v>348</v>
      </c>
      <c r="C60" s="182"/>
      <c r="D60" s="182"/>
      <c r="E60" s="185">
        <f>E61+E65</f>
        <v>433.3</v>
      </c>
      <c r="F60" s="185">
        <f>F61+F65</f>
        <v>60</v>
      </c>
      <c r="G60" s="185">
        <f t="shared" si="9"/>
        <v>493.3</v>
      </c>
      <c r="H60" s="185">
        <f t="shared" ref="H60:K60" si="25">H61+H65</f>
        <v>400.7</v>
      </c>
      <c r="I60" s="185">
        <f t="shared" si="25"/>
        <v>0</v>
      </c>
      <c r="J60" s="245">
        <f t="shared" si="2"/>
        <v>400.7</v>
      </c>
      <c r="K60" s="185">
        <f t="shared" si="25"/>
        <v>11.2</v>
      </c>
    </row>
    <row r="61" spans="1:11" ht="94.5" outlineLevel="2" x14ac:dyDescent="0.2">
      <c r="A61" s="184" t="s">
        <v>349</v>
      </c>
      <c r="B61" s="182" t="s">
        <v>350</v>
      </c>
      <c r="C61" s="182"/>
      <c r="D61" s="182"/>
      <c r="E61" s="185">
        <f t="shared" ref="E61:F63" si="26">E62</f>
        <v>383.5</v>
      </c>
      <c r="F61" s="185">
        <f t="shared" si="26"/>
        <v>60</v>
      </c>
      <c r="G61" s="185">
        <f t="shared" si="9"/>
        <v>443.5</v>
      </c>
      <c r="H61" s="185">
        <f t="shared" ref="H61:K63" si="27">H62</f>
        <v>400.7</v>
      </c>
      <c r="I61" s="185">
        <f t="shared" si="27"/>
        <v>0</v>
      </c>
      <c r="J61" s="245">
        <f t="shared" si="2"/>
        <v>400.7</v>
      </c>
      <c r="K61" s="185">
        <f t="shared" si="27"/>
        <v>11.2</v>
      </c>
    </row>
    <row r="62" spans="1:11" ht="94.5" outlineLevel="3" x14ac:dyDescent="0.2">
      <c r="A62" s="184" t="s">
        <v>188</v>
      </c>
      <c r="B62" s="182" t="s">
        <v>351</v>
      </c>
      <c r="C62" s="182"/>
      <c r="D62" s="182"/>
      <c r="E62" s="185">
        <f t="shared" si="26"/>
        <v>383.5</v>
      </c>
      <c r="F62" s="185">
        <f t="shared" si="26"/>
        <v>60</v>
      </c>
      <c r="G62" s="185">
        <f t="shared" si="9"/>
        <v>443.5</v>
      </c>
      <c r="H62" s="185">
        <f t="shared" si="27"/>
        <v>400.7</v>
      </c>
      <c r="I62" s="185">
        <f t="shared" si="27"/>
        <v>0</v>
      </c>
      <c r="J62" s="245">
        <f t="shared" si="2"/>
        <v>400.7</v>
      </c>
      <c r="K62" s="185">
        <f t="shared" si="27"/>
        <v>11.2</v>
      </c>
    </row>
    <row r="63" spans="1:11" ht="47.25" outlineLevel="4" x14ac:dyDescent="0.2">
      <c r="A63" s="184" t="s">
        <v>110</v>
      </c>
      <c r="B63" s="182" t="s">
        <v>351</v>
      </c>
      <c r="C63" s="182" t="s">
        <v>168</v>
      </c>
      <c r="D63" s="182"/>
      <c r="E63" s="185">
        <f t="shared" si="26"/>
        <v>383.5</v>
      </c>
      <c r="F63" s="185">
        <f t="shared" si="26"/>
        <v>60</v>
      </c>
      <c r="G63" s="185">
        <f t="shared" si="9"/>
        <v>443.5</v>
      </c>
      <c r="H63" s="185">
        <f t="shared" si="27"/>
        <v>400.7</v>
      </c>
      <c r="I63" s="185">
        <f t="shared" si="27"/>
        <v>0</v>
      </c>
      <c r="J63" s="245">
        <f t="shared" si="2"/>
        <v>400.7</v>
      </c>
      <c r="K63" s="185">
        <f t="shared" si="27"/>
        <v>11.2</v>
      </c>
    </row>
    <row r="64" spans="1:11" outlineLevel="5" x14ac:dyDescent="0.2">
      <c r="A64" s="186" t="s">
        <v>45</v>
      </c>
      <c r="B64" s="187" t="s">
        <v>351</v>
      </c>
      <c r="C64" s="187" t="s">
        <v>168</v>
      </c>
      <c r="D64" s="187" t="s">
        <v>46</v>
      </c>
      <c r="E64" s="188">
        <v>383.5</v>
      </c>
      <c r="F64" s="188">
        <v>60</v>
      </c>
      <c r="G64" s="188">
        <f t="shared" si="9"/>
        <v>443.5</v>
      </c>
      <c r="H64" s="264">
        <v>400.7</v>
      </c>
      <c r="I64" s="264">
        <v>0</v>
      </c>
      <c r="J64" s="250">
        <f t="shared" si="2"/>
        <v>400.7</v>
      </c>
      <c r="K64" s="188">
        <v>11.2</v>
      </c>
    </row>
    <row r="65" spans="1:11" ht="78.75" outlineLevel="2" x14ac:dyDescent="0.2">
      <c r="A65" s="184" t="s">
        <v>418</v>
      </c>
      <c r="B65" s="182" t="s">
        <v>375</v>
      </c>
      <c r="C65" s="182"/>
      <c r="D65" s="182"/>
      <c r="E65" s="185">
        <f t="shared" ref="E65:F67" si="28">E66</f>
        <v>49.8</v>
      </c>
      <c r="F65" s="185">
        <f t="shared" si="28"/>
        <v>0</v>
      </c>
      <c r="G65" s="185">
        <f t="shared" si="9"/>
        <v>49.8</v>
      </c>
      <c r="H65" s="185">
        <f t="shared" ref="H65:K67" si="29">H66</f>
        <v>0</v>
      </c>
      <c r="I65" s="185">
        <f t="shared" si="29"/>
        <v>0</v>
      </c>
      <c r="J65" s="245">
        <f t="shared" si="2"/>
        <v>0</v>
      </c>
      <c r="K65" s="185">
        <f t="shared" si="29"/>
        <v>0</v>
      </c>
    </row>
    <row r="66" spans="1:11" ht="63" outlineLevel="3" x14ac:dyDescent="0.2">
      <c r="A66" s="184" t="s">
        <v>419</v>
      </c>
      <c r="B66" s="182" t="s">
        <v>371</v>
      </c>
      <c r="C66" s="182"/>
      <c r="D66" s="182"/>
      <c r="E66" s="185">
        <f t="shared" si="28"/>
        <v>49.8</v>
      </c>
      <c r="F66" s="185">
        <f t="shared" si="28"/>
        <v>0</v>
      </c>
      <c r="G66" s="185">
        <f t="shared" si="9"/>
        <v>49.8</v>
      </c>
      <c r="H66" s="185">
        <f t="shared" si="29"/>
        <v>0</v>
      </c>
      <c r="I66" s="185">
        <f t="shared" si="29"/>
        <v>0</v>
      </c>
      <c r="J66" s="245">
        <f t="shared" si="2"/>
        <v>0</v>
      </c>
      <c r="K66" s="185">
        <f t="shared" si="29"/>
        <v>0</v>
      </c>
    </row>
    <row r="67" spans="1:11" ht="47.25" outlineLevel="4" x14ac:dyDescent="0.2">
      <c r="A67" s="184" t="s">
        <v>110</v>
      </c>
      <c r="B67" s="182" t="s">
        <v>371</v>
      </c>
      <c r="C67" s="182" t="s">
        <v>168</v>
      </c>
      <c r="D67" s="182"/>
      <c r="E67" s="185">
        <f t="shared" si="28"/>
        <v>49.8</v>
      </c>
      <c r="F67" s="185">
        <f t="shared" si="28"/>
        <v>0</v>
      </c>
      <c r="G67" s="185">
        <f t="shared" si="9"/>
        <v>49.8</v>
      </c>
      <c r="H67" s="185">
        <f t="shared" si="29"/>
        <v>0</v>
      </c>
      <c r="I67" s="185">
        <f t="shared" si="29"/>
        <v>0</v>
      </c>
      <c r="J67" s="245">
        <f t="shared" si="2"/>
        <v>0</v>
      </c>
      <c r="K67" s="185">
        <f t="shared" si="29"/>
        <v>0</v>
      </c>
    </row>
    <row r="68" spans="1:11" outlineLevel="5" x14ac:dyDescent="0.2">
      <c r="A68" s="186" t="s">
        <v>47</v>
      </c>
      <c r="B68" s="187" t="s">
        <v>371</v>
      </c>
      <c r="C68" s="187" t="s">
        <v>168</v>
      </c>
      <c r="D68" s="187" t="s">
        <v>48</v>
      </c>
      <c r="E68" s="188">
        <v>49.8</v>
      </c>
      <c r="F68" s="188">
        <v>0</v>
      </c>
      <c r="G68" s="188">
        <f t="shared" si="9"/>
        <v>49.8</v>
      </c>
      <c r="H68" s="264">
        <v>0</v>
      </c>
      <c r="I68" s="264">
        <v>0</v>
      </c>
      <c r="J68" s="250">
        <f t="shared" si="2"/>
        <v>0</v>
      </c>
      <c r="K68" s="188">
        <v>0</v>
      </c>
    </row>
    <row r="69" spans="1:11" outlineLevel="1" x14ac:dyDescent="0.2">
      <c r="A69" s="184" t="s">
        <v>279</v>
      </c>
      <c r="B69" s="182" t="s">
        <v>407</v>
      </c>
      <c r="C69" s="182"/>
      <c r="D69" s="182"/>
      <c r="E69" s="185">
        <f>E70</f>
        <v>0</v>
      </c>
      <c r="F69" s="185">
        <f>F70</f>
        <v>0</v>
      </c>
      <c r="G69" s="185">
        <f t="shared" si="9"/>
        <v>0</v>
      </c>
      <c r="H69" s="185">
        <f t="shared" ref="H69:K72" si="30">H70</f>
        <v>12914.5</v>
      </c>
      <c r="I69" s="185">
        <f t="shared" si="30"/>
        <v>5520</v>
      </c>
      <c r="J69" s="245">
        <f t="shared" si="2"/>
        <v>18434.5</v>
      </c>
      <c r="K69" s="185">
        <f t="shared" si="30"/>
        <v>0</v>
      </c>
    </row>
    <row r="70" spans="1:11" ht="78.75" outlineLevel="2" x14ac:dyDescent="0.2">
      <c r="A70" s="184" t="s">
        <v>408</v>
      </c>
      <c r="B70" s="182" t="s">
        <v>395</v>
      </c>
      <c r="C70" s="182"/>
      <c r="D70" s="182"/>
      <c r="E70" s="185">
        <f>E71</f>
        <v>0</v>
      </c>
      <c r="F70" s="185">
        <f>F71</f>
        <v>0</v>
      </c>
      <c r="G70" s="185">
        <f t="shared" si="9"/>
        <v>0</v>
      </c>
      <c r="H70" s="185">
        <f t="shared" si="30"/>
        <v>12914.5</v>
      </c>
      <c r="I70" s="185">
        <f t="shared" si="30"/>
        <v>5520</v>
      </c>
      <c r="J70" s="245">
        <f t="shared" si="2"/>
        <v>18434.5</v>
      </c>
      <c r="K70" s="185">
        <f t="shared" si="30"/>
        <v>0</v>
      </c>
    </row>
    <row r="71" spans="1:11" ht="63" outlineLevel="3" x14ac:dyDescent="0.2">
      <c r="A71" s="184" t="s">
        <v>409</v>
      </c>
      <c r="B71" s="182" t="s">
        <v>410</v>
      </c>
      <c r="C71" s="182"/>
      <c r="D71" s="182"/>
      <c r="E71" s="185">
        <f>E72</f>
        <v>0</v>
      </c>
      <c r="F71" s="185">
        <v>0</v>
      </c>
      <c r="G71" s="185">
        <f t="shared" si="9"/>
        <v>0</v>
      </c>
      <c r="H71" s="185">
        <f t="shared" si="30"/>
        <v>12914.5</v>
      </c>
      <c r="I71" s="185">
        <f t="shared" si="30"/>
        <v>5520</v>
      </c>
      <c r="J71" s="245">
        <f t="shared" si="2"/>
        <v>18434.5</v>
      </c>
      <c r="K71" s="185">
        <f t="shared" si="30"/>
        <v>0</v>
      </c>
    </row>
    <row r="72" spans="1:11" ht="47.25" outlineLevel="4" x14ac:dyDescent="0.2">
      <c r="A72" s="184" t="s">
        <v>110</v>
      </c>
      <c r="B72" s="182" t="s">
        <v>410</v>
      </c>
      <c r="C72" s="182" t="s">
        <v>168</v>
      </c>
      <c r="D72" s="182"/>
      <c r="E72" s="185">
        <f>E73</f>
        <v>0</v>
      </c>
      <c r="F72" s="185">
        <f>F73</f>
        <v>0</v>
      </c>
      <c r="G72" s="185">
        <f t="shared" si="9"/>
        <v>0</v>
      </c>
      <c r="H72" s="185">
        <f t="shared" si="30"/>
        <v>12914.5</v>
      </c>
      <c r="I72" s="185">
        <f t="shared" si="30"/>
        <v>5520</v>
      </c>
      <c r="J72" s="245">
        <f t="shared" si="2"/>
        <v>18434.5</v>
      </c>
      <c r="K72" s="185">
        <f t="shared" si="30"/>
        <v>0</v>
      </c>
    </row>
    <row r="73" spans="1:11" outlineLevel="5" x14ac:dyDescent="0.2">
      <c r="A73" s="186" t="s">
        <v>45</v>
      </c>
      <c r="B73" s="187" t="s">
        <v>410</v>
      </c>
      <c r="C73" s="187" t="s">
        <v>168</v>
      </c>
      <c r="D73" s="187" t="s">
        <v>46</v>
      </c>
      <c r="E73" s="188">
        <v>0</v>
      </c>
      <c r="F73" s="188">
        <v>0</v>
      </c>
      <c r="G73" s="188">
        <f t="shared" si="9"/>
        <v>0</v>
      </c>
      <c r="H73" s="264">
        <v>12914.5</v>
      </c>
      <c r="I73" s="264">
        <v>5520</v>
      </c>
      <c r="J73" s="250">
        <f t="shared" si="2"/>
        <v>18434.5</v>
      </c>
      <c r="K73" s="188">
        <v>0</v>
      </c>
    </row>
    <row r="74" spans="1:11" ht="94.5" x14ac:dyDescent="0.2">
      <c r="A74" s="195" t="s">
        <v>284</v>
      </c>
      <c r="B74" s="193" t="s">
        <v>352</v>
      </c>
      <c r="C74" s="193"/>
      <c r="D74" s="193"/>
      <c r="E74" s="194">
        <f>E75+E86</f>
        <v>2723.8</v>
      </c>
      <c r="F74" s="194">
        <f>F75+F86</f>
        <v>-60</v>
      </c>
      <c r="G74" s="194">
        <f t="shared" si="9"/>
        <v>2663.8</v>
      </c>
      <c r="H74" s="194">
        <f t="shared" ref="H74:K74" si="31">H75+H86</f>
        <v>488.2</v>
      </c>
      <c r="I74" s="194">
        <f t="shared" si="31"/>
        <v>0</v>
      </c>
      <c r="J74" s="194">
        <f t="shared" si="2"/>
        <v>488.2</v>
      </c>
      <c r="K74" s="194">
        <f t="shared" si="31"/>
        <v>240.7</v>
      </c>
    </row>
    <row r="75" spans="1:11" outlineLevel="1" x14ac:dyDescent="0.2">
      <c r="A75" s="184" t="s">
        <v>276</v>
      </c>
      <c r="B75" s="182" t="s">
        <v>353</v>
      </c>
      <c r="C75" s="182"/>
      <c r="D75" s="182"/>
      <c r="E75" s="185">
        <f>E76</f>
        <v>2094.9</v>
      </c>
      <c r="F75" s="185">
        <f>F76</f>
        <v>-60</v>
      </c>
      <c r="G75" s="185">
        <f t="shared" si="9"/>
        <v>2034.9</v>
      </c>
      <c r="H75" s="185">
        <f t="shared" ref="H75:K75" si="32">H76</f>
        <v>488.2</v>
      </c>
      <c r="I75" s="185">
        <f t="shared" si="32"/>
        <v>0</v>
      </c>
      <c r="J75" s="245">
        <f t="shared" si="2"/>
        <v>488.2</v>
      </c>
      <c r="K75" s="185">
        <f t="shared" si="32"/>
        <v>240.7</v>
      </c>
    </row>
    <row r="76" spans="1:11" ht="126" outlineLevel="2" x14ac:dyDescent="0.2">
      <c r="A76" s="184" t="s">
        <v>420</v>
      </c>
      <c r="B76" s="182" t="s">
        <v>354</v>
      </c>
      <c r="C76" s="182"/>
      <c r="D76" s="182"/>
      <c r="E76" s="185">
        <f>E77+E80+E83</f>
        <v>2094.9</v>
      </c>
      <c r="F76" s="185">
        <f>F77+F80+F83</f>
        <v>-60</v>
      </c>
      <c r="G76" s="185">
        <f t="shared" si="9"/>
        <v>2034.9</v>
      </c>
      <c r="H76" s="185">
        <f t="shared" ref="H76:K76" si="33">H77+H80+H83</f>
        <v>488.2</v>
      </c>
      <c r="I76" s="185">
        <f t="shared" si="33"/>
        <v>0</v>
      </c>
      <c r="J76" s="245">
        <f t="shared" si="2"/>
        <v>488.2</v>
      </c>
      <c r="K76" s="185">
        <f t="shared" si="33"/>
        <v>240.7</v>
      </c>
    </row>
    <row r="77" spans="1:11" ht="94.5" outlineLevel="3" x14ac:dyDescent="0.2">
      <c r="A77" s="184" t="s">
        <v>233</v>
      </c>
      <c r="B77" s="182" t="s">
        <v>355</v>
      </c>
      <c r="C77" s="182"/>
      <c r="D77" s="182"/>
      <c r="E77" s="185">
        <f>E78</f>
        <v>315</v>
      </c>
      <c r="F77" s="185">
        <f>F78</f>
        <v>0</v>
      </c>
      <c r="G77" s="185">
        <f t="shared" si="9"/>
        <v>315</v>
      </c>
      <c r="H77" s="185">
        <f t="shared" ref="H77:K78" si="34">H78</f>
        <v>80</v>
      </c>
      <c r="I77" s="185">
        <f t="shared" si="34"/>
        <v>0</v>
      </c>
      <c r="J77" s="245">
        <f t="shared" ref="J77:J140" si="35">H77+I77</f>
        <v>80</v>
      </c>
      <c r="K77" s="185">
        <f t="shared" si="34"/>
        <v>30</v>
      </c>
    </row>
    <row r="78" spans="1:11" ht="47.25" outlineLevel="4" x14ac:dyDescent="0.2">
      <c r="A78" s="184" t="s">
        <v>110</v>
      </c>
      <c r="B78" s="182" t="s">
        <v>355</v>
      </c>
      <c r="C78" s="182" t="s">
        <v>168</v>
      </c>
      <c r="D78" s="182"/>
      <c r="E78" s="185">
        <f>E79</f>
        <v>315</v>
      </c>
      <c r="F78" s="185">
        <f>F79</f>
        <v>0</v>
      </c>
      <c r="G78" s="185">
        <f t="shared" si="9"/>
        <v>315</v>
      </c>
      <c r="H78" s="185">
        <f t="shared" si="34"/>
        <v>80</v>
      </c>
      <c r="I78" s="185">
        <f t="shared" si="34"/>
        <v>0</v>
      </c>
      <c r="J78" s="245">
        <f t="shared" si="35"/>
        <v>80</v>
      </c>
      <c r="K78" s="185">
        <f t="shared" si="34"/>
        <v>30</v>
      </c>
    </row>
    <row r="79" spans="1:11" outlineLevel="5" x14ac:dyDescent="0.2">
      <c r="A79" s="186" t="s">
        <v>47</v>
      </c>
      <c r="B79" s="187" t="s">
        <v>355</v>
      </c>
      <c r="C79" s="187" t="s">
        <v>168</v>
      </c>
      <c r="D79" s="187" t="s">
        <v>48</v>
      </c>
      <c r="E79" s="188">
        <v>315</v>
      </c>
      <c r="F79" s="188">
        <v>0</v>
      </c>
      <c r="G79" s="188">
        <f t="shared" si="9"/>
        <v>315</v>
      </c>
      <c r="H79" s="264">
        <v>80</v>
      </c>
      <c r="I79" s="264">
        <v>0</v>
      </c>
      <c r="J79" s="250">
        <f t="shared" si="35"/>
        <v>80</v>
      </c>
      <c r="K79" s="188">
        <v>30</v>
      </c>
    </row>
    <row r="80" spans="1:11" ht="94.5" outlineLevel="3" x14ac:dyDescent="0.2">
      <c r="A80" s="184" t="s">
        <v>356</v>
      </c>
      <c r="B80" s="182" t="s">
        <v>236</v>
      </c>
      <c r="C80" s="182"/>
      <c r="D80" s="182"/>
      <c r="E80" s="185">
        <f>E81</f>
        <v>1521.2</v>
      </c>
      <c r="F80" s="185">
        <f>F81</f>
        <v>-60</v>
      </c>
      <c r="G80" s="185">
        <f t="shared" si="9"/>
        <v>1461.2</v>
      </c>
      <c r="H80" s="185">
        <f t="shared" ref="H80:K81" si="36">H81</f>
        <v>408.2</v>
      </c>
      <c r="I80" s="185">
        <f t="shared" si="36"/>
        <v>0</v>
      </c>
      <c r="J80" s="245">
        <f t="shared" si="35"/>
        <v>408.2</v>
      </c>
      <c r="K80" s="185">
        <f t="shared" si="36"/>
        <v>210.7</v>
      </c>
    </row>
    <row r="81" spans="1:11" ht="47.25" outlineLevel="4" x14ac:dyDescent="0.2">
      <c r="A81" s="184" t="s">
        <v>110</v>
      </c>
      <c r="B81" s="182" t="s">
        <v>236</v>
      </c>
      <c r="C81" s="182" t="s">
        <v>168</v>
      </c>
      <c r="D81" s="182"/>
      <c r="E81" s="185">
        <f>E82</f>
        <v>1521.2</v>
      </c>
      <c r="F81" s="185">
        <f>F82</f>
        <v>-60</v>
      </c>
      <c r="G81" s="185">
        <f t="shared" si="9"/>
        <v>1461.2</v>
      </c>
      <c r="H81" s="185">
        <f t="shared" si="36"/>
        <v>408.2</v>
      </c>
      <c r="I81" s="185">
        <f t="shared" si="36"/>
        <v>0</v>
      </c>
      <c r="J81" s="245">
        <f t="shared" si="35"/>
        <v>408.2</v>
      </c>
      <c r="K81" s="185">
        <f t="shared" si="36"/>
        <v>210.7</v>
      </c>
    </row>
    <row r="82" spans="1:11" outlineLevel="5" x14ac:dyDescent="0.2">
      <c r="A82" s="186" t="s">
        <v>47</v>
      </c>
      <c r="B82" s="187" t="s">
        <v>236</v>
      </c>
      <c r="C82" s="187" t="s">
        <v>168</v>
      </c>
      <c r="D82" s="187" t="s">
        <v>48</v>
      </c>
      <c r="E82" s="188">
        <v>1521.2</v>
      </c>
      <c r="F82" s="188">
        <v>-60</v>
      </c>
      <c r="G82" s="188">
        <f t="shared" si="9"/>
        <v>1461.2</v>
      </c>
      <c r="H82" s="264">
        <v>408.2</v>
      </c>
      <c r="I82" s="264">
        <v>0</v>
      </c>
      <c r="J82" s="250">
        <f t="shared" si="35"/>
        <v>408.2</v>
      </c>
      <c r="K82" s="188">
        <v>210.7</v>
      </c>
    </row>
    <row r="83" spans="1:11" ht="31.5" outlineLevel="3" x14ac:dyDescent="0.2">
      <c r="A83" s="184" t="s">
        <v>421</v>
      </c>
      <c r="B83" s="182" t="s">
        <v>394</v>
      </c>
      <c r="C83" s="182"/>
      <c r="D83" s="182"/>
      <c r="E83" s="185">
        <f>E84</f>
        <v>258.7</v>
      </c>
      <c r="F83" s="185">
        <f>F84</f>
        <v>0</v>
      </c>
      <c r="G83" s="185">
        <f t="shared" si="9"/>
        <v>258.7</v>
      </c>
      <c r="H83" s="185">
        <f t="shared" ref="H83:K84" si="37">H84</f>
        <v>0</v>
      </c>
      <c r="I83" s="185">
        <f t="shared" si="37"/>
        <v>0</v>
      </c>
      <c r="J83" s="245">
        <f t="shared" si="35"/>
        <v>0</v>
      </c>
      <c r="K83" s="185">
        <f t="shared" si="37"/>
        <v>0</v>
      </c>
    </row>
    <row r="84" spans="1:11" ht="47.25" outlineLevel="4" x14ac:dyDescent="0.2">
      <c r="A84" s="184" t="s">
        <v>110</v>
      </c>
      <c r="B84" s="182" t="s">
        <v>394</v>
      </c>
      <c r="C84" s="182" t="s">
        <v>168</v>
      </c>
      <c r="D84" s="182"/>
      <c r="E84" s="185">
        <f>E85</f>
        <v>258.7</v>
      </c>
      <c r="F84" s="185">
        <f>F85</f>
        <v>0</v>
      </c>
      <c r="G84" s="185">
        <f t="shared" si="9"/>
        <v>258.7</v>
      </c>
      <c r="H84" s="185">
        <f t="shared" si="37"/>
        <v>0</v>
      </c>
      <c r="I84" s="185">
        <f t="shared" si="37"/>
        <v>0</v>
      </c>
      <c r="J84" s="245">
        <f t="shared" si="35"/>
        <v>0</v>
      </c>
      <c r="K84" s="185">
        <f t="shared" si="37"/>
        <v>0</v>
      </c>
    </row>
    <row r="85" spans="1:11" outlineLevel="5" x14ac:dyDescent="0.2">
      <c r="A85" s="186" t="s">
        <v>47</v>
      </c>
      <c r="B85" s="187" t="s">
        <v>394</v>
      </c>
      <c r="C85" s="187" t="s">
        <v>168</v>
      </c>
      <c r="D85" s="187" t="s">
        <v>48</v>
      </c>
      <c r="E85" s="188">
        <v>258.7</v>
      </c>
      <c r="F85" s="188">
        <v>0</v>
      </c>
      <c r="G85" s="188">
        <f t="shared" si="9"/>
        <v>258.7</v>
      </c>
      <c r="H85" s="264">
        <v>0</v>
      </c>
      <c r="I85" s="264">
        <v>0</v>
      </c>
      <c r="J85" s="250">
        <f t="shared" si="35"/>
        <v>0</v>
      </c>
      <c r="K85" s="188">
        <v>0</v>
      </c>
    </row>
    <row r="86" spans="1:11" outlineLevel="1" x14ac:dyDescent="0.2">
      <c r="A86" s="184" t="s">
        <v>279</v>
      </c>
      <c r="B86" s="182" t="s">
        <v>411</v>
      </c>
      <c r="C86" s="182"/>
      <c r="D86" s="182"/>
      <c r="E86" s="185">
        <f t="shared" ref="E86:F89" si="38">E87</f>
        <v>628.9</v>
      </c>
      <c r="F86" s="185">
        <f t="shared" si="38"/>
        <v>0</v>
      </c>
      <c r="G86" s="185">
        <f t="shared" ref="G86:G150" si="39">E86+F86</f>
        <v>628.9</v>
      </c>
      <c r="H86" s="185">
        <f t="shared" ref="H86:K89" si="40">H87</f>
        <v>0</v>
      </c>
      <c r="I86" s="185">
        <f t="shared" si="40"/>
        <v>0</v>
      </c>
      <c r="J86" s="245">
        <f t="shared" si="35"/>
        <v>0</v>
      </c>
      <c r="K86" s="185">
        <f t="shared" si="40"/>
        <v>0</v>
      </c>
    </row>
    <row r="87" spans="1:11" ht="63" outlineLevel="2" x14ac:dyDescent="0.2">
      <c r="A87" s="184" t="s">
        <v>412</v>
      </c>
      <c r="B87" s="182" t="s">
        <v>381</v>
      </c>
      <c r="C87" s="182"/>
      <c r="D87" s="182"/>
      <c r="E87" s="185">
        <f t="shared" si="38"/>
        <v>628.9</v>
      </c>
      <c r="F87" s="185">
        <f t="shared" si="38"/>
        <v>0</v>
      </c>
      <c r="G87" s="185">
        <f t="shared" si="39"/>
        <v>628.9</v>
      </c>
      <c r="H87" s="185">
        <f t="shared" si="40"/>
        <v>0</v>
      </c>
      <c r="I87" s="185">
        <f t="shared" si="40"/>
        <v>0</v>
      </c>
      <c r="J87" s="245">
        <f t="shared" si="35"/>
        <v>0</v>
      </c>
      <c r="K87" s="185">
        <f t="shared" si="40"/>
        <v>0</v>
      </c>
    </row>
    <row r="88" spans="1:11" ht="63" outlineLevel="3" x14ac:dyDescent="0.2">
      <c r="A88" s="184" t="s">
        <v>413</v>
      </c>
      <c r="B88" s="182" t="s">
        <v>380</v>
      </c>
      <c r="C88" s="182"/>
      <c r="D88" s="182"/>
      <c r="E88" s="185">
        <f t="shared" si="38"/>
        <v>628.9</v>
      </c>
      <c r="F88" s="185">
        <f t="shared" si="38"/>
        <v>0</v>
      </c>
      <c r="G88" s="185">
        <f t="shared" si="39"/>
        <v>628.9</v>
      </c>
      <c r="H88" s="185">
        <f t="shared" si="40"/>
        <v>0</v>
      </c>
      <c r="I88" s="185">
        <f t="shared" si="40"/>
        <v>0</v>
      </c>
      <c r="J88" s="245">
        <f t="shared" si="35"/>
        <v>0</v>
      </c>
      <c r="K88" s="185">
        <f t="shared" si="40"/>
        <v>0</v>
      </c>
    </row>
    <row r="89" spans="1:11" ht="47.25" outlineLevel="4" x14ac:dyDescent="0.2">
      <c r="A89" s="184" t="s">
        <v>110</v>
      </c>
      <c r="B89" s="182" t="s">
        <v>380</v>
      </c>
      <c r="C89" s="182" t="s">
        <v>168</v>
      </c>
      <c r="D89" s="182"/>
      <c r="E89" s="185">
        <f t="shared" si="38"/>
        <v>628.9</v>
      </c>
      <c r="F89" s="185">
        <f t="shared" si="38"/>
        <v>0</v>
      </c>
      <c r="G89" s="185">
        <f t="shared" si="39"/>
        <v>628.9</v>
      </c>
      <c r="H89" s="185">
        <f t="shared" si="40"/>
        <v>0</v>
      </c>
      <c r="I89" s="185">
        <f t="shared" si="40"/>
        <v>0</v>
      </c>
      <c r="J89" s="245">
        <f t="shared" si="35"/>
        <v>0</v>
      </c>
      <c r="K89" s="185">
        <f t="shared" si="40"/>
        <v>0</v>
      </c>
    </row>
    <row r="90" spans="1:11" outlineLevel="5" x14ac:dyDescent="0.2">
      <c r="A90" s="186" t="s">
        <v>45</v>
      </c>
      <c r="B90" s="187" t="s">
        <v>380</v>
      </c>
      <c r="C90" s="187" t="s">
        <v>168</v>
      </c>
      <c r="D90" s="187" t="s">
        <v>46</v>
      </c>
      <c r="E90" s="188">
        <v>628.9</v>
      </c>
      <c r="F90" s="188">
        <v>0</v>
      </c>
      <c r="G90" s="188">
        <f t="shared" si="39"/>
        <v>628.9</v>
      </c>
      <c r="H90" s="264">
        <v>0</v>
      </c>
      <c r="I90" s="264">
        <v>0</v>
      </c>
      <c r="J90" s="250">
        <f t="shared" si="35"/>
        <v>0</v>
      </c>
      <c r="K90" s="188">
        <v>0</v>
      </c>
    </row>
    <row r="91" spans="1:11" ht="78.75" x14ac:dyDescent="0.2">
      <c r="A91" s="195" t="s">
        <v>422</v>
      </c>
      <c r="B91" s="193" t="s">
        <v>376</v>
      </c>
      <c r="C91" s="193"/>
      <c r="D91" s="193"/>
      <c r="E91" s="194">
        <f>E92+E97</f>
        <v>32.9</v>
      </c>
      <c r="F91" s="194">
        <f>F92+F97</f>
        <v>0</v>
      </c>
      <c r="G91" s="194">
        <f t="shared" si="39"/>
        <v>32.9</v>
      </c>
      <c r="H91" s="194">
        <f t="shared" ref="H91:K91" si="41">H92+H97</f>
        <v>251.20000000000002</v>
      </c>
      <c r="I91" s="194">
        <f t="shared" si="41"/>
        <v>0</v>
      </c>
      <c r="J91" s="194">
        <f t="shared" si="35"/>
        <v>251.20000000000002</v>
      </c>
      <c r="K91" s="194">
        <f t="shared" si="41"/>
        <v>246.3</v>
      </c>
    </row>
    <row r="92" spans="1:11" outlineLevel="1" x14ac:dyDescent="0.2">
      <c r="A92" s="184" t="s">
        <v>423</v>
      </c>
      <c r="B92" s="182" t="s">
        <v>392</v>
      </c>
      <c r="C92" s="182"/>
      <c r="D92" s="182"/>
      <c r="E92" s="185">
        <f t="shared" ref="E92:F95" si="42">E93</f>
        <v>0</v>
      </c>
      <c r="F92" s="185">
        <f t="shared" si="42"/>
        <v>0</v>
      </c>
      <c r="G92" s="185">
        <f t="shared" si="39"/>
        <v>0</v>
      </c>
      <c r="H92" s="185">
        <f t="shared" ref="H92:K95" si="43">H93</f>
        <v>220.8</v>
      </c>
      <c r="I92" s="185">
        <f t="shared" si="43"/>
        <v>0</v>
      </c>
      <c r="J92" s="245">
        <f t="shared" si="35"/>
        <v>220.8</v>
      </c>
      <c r="K92" s="185">
        <f t="shared" si="43"/>
        <v>220.8</v>
      </c>
    </row>
    <row r="93" spans="1:11" ht="94.5" outlineLevel="2" x14ac:dyDescent="0.2">
      <c r="A93" s="184" t="s">
        <v>424</v>
      </c>
      <c r="B93" s="182" t="s">
        <v>391</v>
      </c>
      <c r="C93" s="182"/>
      <c r="D93" s="182"/>
      <c r="E93" s="185">
        <f t="shared" si="42"/>
        <v>0</v>
      </c>
      <c r="F93" s="185">
        <f t="shared" si="42"/>
        <v>0</v>
      </c>
      <c r="G93" s="185">
        <f t="shared" si="39"/>
        <v>0</v>
      </c>
      <c r="H93" s="185">
        <f t="shared" si="43"/>
        <v>220.8</v>
      </c>
      <c r="I93" s="185">
        <f t="shared" si="43"/>
        <v>0</v>
      </c>
      <c r="J93" s="245">
        <f t="shared" si="35"/>
        <v>220.8</v>
      </c>
      <c r="K93" s="185">
        <f t="shared" si="43"/>
        <v>220.8</v>
      </c>
    </row>
    <row r="94" spans="1:11" ht="110.25" outlineLevel="3" x14ac:dyDescent="0.2">
      <c r="A94" s="184" t="s">
        <v>425</v>
      </c>
      <c r="B94" s="182" t="s">
        <v>390</v>
      </c>
      <c r="C94" s="182"/>
      <c r="D94" s="182"/>
      <c r="E94" s="185">
        <f t="shared" si="42"/>
        <v>0</v>
      </c>
      <c r="F94" s="185">
        <f t="shared" si="42"/>
        <v>0</v>
      </c>
      <c r="G94" s="185">
        <f t="shared" si="39"/>
        <v>0</v>
      </c>
      <c r="H94" s="185">
        <f t="shared" si="43"/>
        <v>220.8</v>
      </c>
      <c r="I94" s="185">
        <f t="shared" si="43"/>
        <v>0</v>
      </c>
      <c r="J94" s="245">
        <f t="shared" si="35"/>
        <v>220.8</v>
      </c>
      <c r="K94" s="185">
        <f t="shared" si="43"/>
        <v>220.8</v>
      </c>
    </row>
    <row r="95" spans="1:11" ht="47.25" outlineLevel="4" x14ac:dyDescent="0.2">
      <c r="A95" s="184" t="s">
        <v>110</v>
      </c>
      <c r="B95" s="182" t="s">
        <v>390</v>
      </c>
      <c r="C95" s="182" t="s">
        <v>168</v>
      </c>
      <c r="D95" s="182"/>
      <c r="E95" s="185">
        <f t="shared" si="42"/>
        <v>0</v>
      </c>
      <c r="F95" s="185">
        <f t="shared" si="42"/>
        <v>0</v>
      </c>
      <c r="G95" s="185">
        <f t="shared" si="39"/>
        <v>0</v>
      </c>
      <c r="H95" s="185">
        <f t="shared" si="43"/>
        <v>220.8</v>
      </c>
      <c r="I95" s="185">
        <f t="shared" si="43"/>
        <v>0</v>
      </c>
      <c r="J95" s="245">
        <f t="shared" si="35"/>
        <v>220.8</v>
      </c>
      <c r="K95" s="185">
        <f t="shared" si="43"/>
        <v>220.8</v>
      </c>
    </row>
    <row r="96" spans="1:11" outlineLevel="5" x14ac:dyDescent="0.2">
      <c r="A96" s="186" t="s">
        <v>47</v>
      </c>
      <c r="B96" s="187" t="s">
        <v>390</v>
      </c>
      <c r="C96" s="187" t="s">
        <v>168</v>
      </c>
      <c r="D96" s="187" t="s">
        <v>48</v>
      </c>
      <c r="E96" s="188">
        <v>0</v>
      </c>
      <c r="F96" s="188">
        <v>0</v>
      </c>
      <c r="G96" s="188">
        <f t="shared" si="39"/>
        <v>0</v>
      </c>
      <c r="H96" s="264">
        <v>220.8</v>
      </c>
      <c r="I96" s="264">
        <v>0</v>
      </c>
      <c r="J96" s="250">
        <f t="shared" si="35"/>
        <v>220.8</v>
      </c>
      <c r="K96" s="188">
        <v>220.8</v>
      </c>
    </row>
    <row r="97" spans="1:11" outlineLevel="1" x14ac:dyDescent="0.2">
      <c r="A97" s="184" t="s">
        <v>279</v>
      </c>
      <c r="B97" s="182" t="s">
        <v>393</v>
      </c>
      <c r="C97" s="182"/>
      <c r="D97" s="182"/>
      <c r="E97" s="185">
        <f t="shared" ref="E97:F100" si="44">E98</f>
        <v>32.9</v>
      </c>
      <c r="F97" s="185">
        <f t="shared" si="44"/>
        <v>0</v>
      </c>
      <c r="G97" s="185">
        <f t="shared" si="39"/>
        <v>32.9</v>
      </c>
      <c r="H97" s="185">
        <f t="shared" ref="H97:K100" si="45">H98</f>
        <v>30.4</v>
      </c>
      <c r="I97" s="185">
        <f t="shared" si="45"/>
        <v>0</v>
      </c>
      <c r="J97" s="245">
        <f t="shared" si="35"/>
        <v>30.4</v>
      </c>
      <c r="K97" s="185">
        <f t="shared" si="45"/>
        <v>25.5</v>
      </c>
    </row>
    <row r="98" spans="1:11" ht="31.5" outlineLevel="2" x14ac:dyDescent="0.2">
      <c r="A98" s="184" t="s">
        <v>426</v>
      </c>
      <c r="B98" s="182" t="s">
        <v>389</v>
      </c>
      <c r="C98" s="182"/>
      <c r="D98" s="182"/>
      <c r="E98" s="185">
        <f t="shared" si="44"/>
        <v>32.9</v>
      </c>
      <c r="F98" s="185">
        <f t="shared" si="44"/>
        <v>0</v>
      </c>
      <c r="G98" s="185">
        <f t="shared" si="39"/>
        <v>32.9</v>
      </c>
      <c r="H98" s="185">
        <f t="shared" si="45"/>
        <v>30.4</v>
      </c>
      <c r="I98" s="185">
        <f t="shared" si="45"/>
        <v>0</v>
      </c>
      <c r="J98" s="245">
        <f t="shared" si="35"/>
        <v>30.4</v>
      </c>
      <c r="K98" s="185">
        <f t="shared" si="45"/>
        <v>25.5</v>
      </c>
    </row>
    <row r="99" spans="1:11" ht="78.75" outlineLevel="3" x14ac:dyDescent="0.2">
      <c r="A99" s="184" t="s">
        <v>427</v>
      </c>
      <c r="B99" s="182" t="s">
        <v>428</v>
      </c>
      <c r="C99" s="182"/>
      <c r="D99" s="182"/>
      <c r="E99" s="185">
        <f t="shared" si="44"/>
        <v>32.9</v>
      </c>
      <c r="F99" s="185">
        <f t="shared" si="44"/>
        <v>0</v>
      </c>
      <c r="G99" s="185">
        <f t="shared" si="39"/>
        <v>32.9</v>
      </c>
      <c r="H99" s="185">
        <f t="shared" si="45"/>
        <v>30.4</v>
      </c>
      <c r="I99" s="185">
        <f t="shared" si="45"/>
        <v>0</v>
      </c>
      <c r="J99" s="245">
        <f t="shared" si="35"/>
        <v>30.4</v>
      </c>
      <c r="K99" s="185">
        <f t="shared" si="45"/>
        <v>25.5</v>
      </c>
    </row>
    <row r="100" spans="1:11" ht="47.25" outlineLevel="4" x14ac:dyDescent="0.2">
      <c r="A100" s="184" t="s">
        <v>110</v>
      </c>
      <c r="B100" s="182" t="s">
        <v>428</v>
      </c>
      <c r="C100" s="182" t="s">
        <v>168</v>
      </c>
      <c r="D100" s="182"/>
      <c r="E100" s="185">
        <f t="shared" si="44"/>
        <v>32.9</v>
      </c>
      <c r="F100" s="185">
        <f t="shared" si="44"/>
        <v>0</v>
      </c>
      <c r="G100" s="185">
        <f t="shared" si="39"/>
        <v>32.9</v>
      </c>
      <c r="H100" s="185">
        <f t="shared" si="45"/>
        <v>30.4</v>
      </c>
      <c r="I100" s="185">
        <f t="shared" si="45"/>
        <v>0</v>
      </c>
      <c r="J100" s="245">
        <f t="shared" si="35"/>
        <v>30.4</v>
      </c>
      <c r="K100" s="185">
        <f t="shared" si="45"/>
        <v>25.5</v>
      </c>
    </row>
    <row r="101" spans="1:11" outlineLevel="5" x14ac:dyDescent="0.2">
      <c r="A101" s="186" t="s">
        <v>47</v>
      </c>
      <c r="B101" s="187" t="s">
        <v>428</v>
      </c>
      <c r="C101" s="187" t="s">
        <v>168</v>
      </c>
      <c r="D101" s="187" t="s">
        <v>48</v>
      </c>
      <c r="E101" s="188">
        <v>32.9</v>
      </c>
      <c r="F101" s="188">
        <v>0</v>
      </c>
      <c r="G101" s="188">
        <f t="shared" si="39"/>
        <v>32.9</v>
      </c>
      <c r="H101" s="264">
        <v>30.4</v>
      </c>
      <c r="I101" s="264">
        <v>0</v>
      </c>
      <c r="J101" s="250">
        <f t="shared" si="35"/>
        <v>30.4</v>
      </c>
      <c r="K101" s="188">
        <v>25.5</v>
      </c>
    </row>
    <row r="102" spans="1:11" ht="78.75" x14ac:dyDescent="0.2">
      <c r="A102" s="195" t="s">
        <v>285</v>
      </c>
      <c r="B102" s="193" t="s">
        <v>357</v>
      </c>
      <c r="C102" s="193"/>
      <c r="D102" s="193"/>
      <c r="E102" s="194">
        <f>E103</f>
        <v>6490.9</v>
      </c>
      <c r="F102" s="194">
        <f>F103</f>
        <v>0</v>
      </c>
      <c r="G102" s="194">
        <f t="shared" si="39"/>
        <v>6490.9</v>
      </c>
      <c r="H102" s="194">
        <f t="shared" ref="H102:K106" si="46">H103</f>
        <v>6441.9</v>
      </c>
      <c r="I102" s="194">
        <f t="shared" si="46"/>
        <v>0</v>
      </c>
      <c r="J102" s="194">
        <f t="shared" si="35"/>
        <v>6441.9</v>
      </c>
      <c r="K102" s="194">
        <f t="shared" si="46"/>
        <v>6618.7999999999993</v>
      </c>
    </row>
    <row r="103" spans="1:11" outlineLevel="1" x14ac:dyDescent="0.2">
      <c r="A103" s="184" t="s">
        <v>276</v>
      </c>
      <c r="B103" s="182" t="s">
        <v>358</v>
      </c>
      <c r="C103" s="182"/>
      <c r="D103" s="182"/>
      <c r="E103" s="185">
        <f>E104</f>
        <v>6490.9</v>
      </c>
      <c r="F103" s="185">
        <f>F104</f>
        <v>0</v>
      </c>
      <c r="G103" s="185">
        <f t="shared" si="39"/>
        <v>6490.9</v>
      </c>
      <c r="H103" s="185">
        <f t="shared" si="46"/>
        <v>6441.9</v>
      </c>
      <c r="I103" s="185">
        <f t="shared" si="46"/>
        <v>0</v>
      </c>
      <c r="J103" s="245">
        <f t="shared" si="35"/>
        <v>6441.9</v>
      </c>
      <c r="K103" s="185">
        <f t="shared" si="46"/>
        <v>6618.7999999999993</v>
      </c>
    </row>
    <row r="104" spans="1:11" ht="94.5" outlineLevel="2" x14ac:dyDescent="0.2">
      <c r="A104" s="184" t="s">
        <v>359</v>
      </c>
      <c r="B104" s="182" t="s">
        <v>360</v>
      </c>
      <c r="C104" s="182"/>
      <c r="D104" s="182"/>
      <c r="E104" s="185">
        <f>E105+E108</f>
        <v>6490.9</v>
      </c>
      <c r="F104" s="185">
        <f>F105+F108</f>
        <v>0</v>
      </c>
      <c r="G104" s="185">
        <f t="shared" si="39"/>
        <v>6490.9</v>
      </c>
      <c r="H104" s="185">
        <f t="shared" ref="H104:K104" si="47">H105+H108</f>
        <v>6441.9</v>
      </c>
      <c r="I104" s="185">
        <f t="shared" si="47"/>
        <v>0</v>
      </c>
      <c r="J104" s="245">
        <f t="shared" si="35"/>
        <v>6441.9</v>
      </c>
      <c r="K104" s="185">
        <f t="shared" si="47"/>
        <v>6618.7999999999993</v>
      </c>
    </row>
    <row r="105" spans="1:11" ht="47.25" outlineLevel="3" x14ac:dyDescent="0.2">
      <c r="A105" s="184" t="s">
        <v>288</v>
      </c>
      <c r="B105" s="182" t="s">
        <v>361</v>
      </c>
      <c r="C105" s="182"/>
      <c r="D105" s="182"/>
      <c r="E105" s="185">
        <f>E106</f>
        <v>2756.8</v>
      </c>
      <c r="F105" s="185">
        <f>F106</f>
        <v>0</v>
      </c>
      <c r="G105" s="185">
        <f t="shared" si="39"/>
        <v>2756.8</v>
      </c>
      <c r="H105" s="185">
        <f t="shared" si="46"/>
        <v>2707.8</v>
      </c>
      <c r="I105" s="185">
        <f t="shared" si="46"/>
        <v>0</v>
      </c>
      <c r="J105" s="245">
        <f t="shared" si="35"/>
        <v>2707.8</v>
      </c>
      <c r="K105" s="185">
        <f t="shared" si="46"/>
        <v>2884.7</v>
      </c>
    </row>
    <row r="106" spans="1:11" ht="63" outlineLevel="4" x14ac:dyDescent="0.2">
      <c r="A106" s="184" t="s">
        <v>249</v>
      </c>
      <c r="B106" s="182" t="s">
        <v>361</v>
      </c>
      <c r="C106" s="182" t="s">
        <v>250</v>
      </c>
      <c r="D106" s="182"/>
      <c r="E106" s="185">
        <f>E107</f>
        <v>2756.8</v>
      </c>
      <c r="F106" s="185">
        <f>F107</f>
        <v>0</v>
      </c>
      <c r="G106" s="185">
        <f t="shared" si="39"/>
        <v>2756.8</v>
      </c>
      <c r="H106" s="185">
        <f t="shared" si="46"/>
        <v>2707.8</v>
      </c>
      <c r="I106" s="185">
        <f t="shared" si="46"/>
        <v>0</v>
      </c>
      <c r="J106" s="245">
        <f t="shared" si="35"/>
        <v>2707.8</v>
      </c>
      <c r="K106" s="185">
        <f t="shared" si="46"/>
        <v>2884.7</v>
      </c>
    </row>
    <row r="107" spans="1:11" outlineLevel="5" x14ac:dyDescent="0.2">
      <c r="A107" s="186" t="s">
        <v>51</v>
      </c>
      <c r="B107" s="187" t="s">
        <v>361</v>
      </c>
      <c r="C107" s="187" t="s">
        <v>250</v>
      </c>
      <c r="D107" s="187" t="s">
        <v>52</v>
      </c>
      <c r="E107" s="188">
        <v>2756.8</v>
      </c>
      <c r="F107" s="188">
        <v>0</v>
      </c>
      <c r="G107" s="188">
        <f t="shared" si="39"/>
        <v>2756.8</v>
      </c>
      <c r="H107" s="264">
        <v>2707.8</v>
      </c>
      <c r="I107" s="264">
        <v>0</v>
      </c>
      <c r="J107" s="250">
        <f t="shared" si="35"/>
        <v>2707.8</v>
      </c>
      <c r="K107" s="188">
        <v>2884.7</v>
      </c>
    </row>
    <row r="108" spans="1:11" ht="173.25" outlineLevel="3" x14ac:dyDescent="0.2">
      <c r="A108" s="189" t="s">
        <v>286</v>
      </c>
      <c r="B108" s="182" t="s">
        <v>362</v>
      </c>
      <c r="C108" s="182"/>
      <c r="D108" s="182"/>
      <c r="E108" s="185">
        <f>E109</f>
        <v>3734.1</v>
      </c>
      <c r="F108" s="185">
        <f>F109</f>
        <v>0</v>
      </c>
      <c r="G108" s="185">
        <f t="shared" si="39"/>
        <v>3734.1</v>
      </c>
      <c r="H108" s="185">
        <f t="shared" ref="H108:K109" si="48">H109</f>
        <v>3734.1</v>
      </c>
      <c r="I108" s="185">
        <f t="shared" si="48"/>
        <v>0</v>
      </c>
      <c r="J108" s="245">
        <f t="shared" si="35"/>
        <v>3734.1</v>
      </c>
      <c r="K108" s="185">
        <f t="shared" si="48"/>
        <v>3734.1</v>
      </c>
    </row>
    <row r="109" spans="1:11" ht="63" outlineLevel="4" x14ac:dyDescent="0.2">
      <c r="A109" s="184" t="s">
        <v>249</v>
      </c>
      <c r="B109" s="182" t="s">
        <v>362</v>
      </c>
      <c r="C109" s="182" t="s">
        <v>250</v>
      </c>
      <c r="D109" s="182"/>
      <c r="E109" s="185">
        <f>E110</f>
        <v>3734.1</v>
      </c>
      <c r="F109" s="185">
        <f>F110</f>
        <v>0</v>
      </c>
      <c r="G109" s="185">
        <f t="shared" si="39"/>
        <v>3734.1</v>
      </c>
      <c r="H109" s="185">
        <f t="shared" si="48"/>
        <v>3734.1</v>
      </c>
      <c r="I109" s="185">
        <f t="shared" si="48"/>
        <v>0</v>
      </c>
      <c r="J109" s="245">
        <f t="shared" si="35"/>
        <v>3734.1</v>
      </c>
      <c r="K109" s="185">
        <f t="shared" si="48"/>
        <v>3734.1</v>
      </c>
    </row>
    <row r="110" spans="1:11" outlineLevel="5" x14ac:dyDescent="0.2">
      <c r="A110" s="186" t="s">
        <v>51</v>
      </c>
      <c r="B110" s="187" t="s">
        <v>362</v>
      </c>
      <c r="C110" s="187" t="s">
        <v>250</v>
      </c>
      <c r="D110" s="187" t="s">
        <v>52</v>
      </c>
      <c r="E110" s="188">
        <v>3734.1</v>
      </c>
      <c r="F110" s="188">
        <v>0</v>
      </c>
      <c r="G110" s="188">
        <f t="shared" si="39"/>
        <v>3734.1</v>
      </c>
      <c r="H110" s="264">
        <v>3734.1</v>
      </c>
      <c r="I110" s="264">
        <v>0</v>
      </c>
      <c r="J110" s="250">
        <f t="shared" si="35"/>
        <v>3734.1</v>
      </c>
      <c r="K110" s="188">
        <v>3734.1</v>
      </c>
    </row>
    <row r="111" spans="1:11" ht="78.75" x14ac:dyDescent="0.2">
      <c r="A111" s="195" t="s">
        <v>287</v>
      </c>
      <c r="B111" s="193" t="s">
        <v>364</v>
      </c>
      <c r="C111" s="193"/>
      <c r="D111" s="193"/>
      <c r="E111" s="194">
        <f t="shared" ref="E111:F115" si="49">E112</f>
        <v>483.1</v>
      </c>
      <c r="F111" s="194">
        <f t="shared" si="49"/>
        <v>0</v>
      </c>
      <c r="G111" s="194">
        <f t="shared" si="39"/>
        <v>483.1</v>
      </c>
      <c r="H111" s="194">
        <f t="shared" ref="H111:K115" si="50">H112</f>
        <v>455.5</v>
      </c>
      <c r="I111" s="194">
        <f t="shared" si="50"/>
        <v>0</v>
      </c>
      <c r="J111" s="194">
        <f t="shared" si="35"/>
        <v>455.5</v>
      </c>
      <c r="K111" s="194">
        <f t="shared" si="50"/>
        <v>483.1</v>
      </c>
    </row>
    <row r="112" spans="1:11" outlineLevel="1" x14ac:dyDescent="0.2">
      <c r="A112" s="184" t="s">
        <v>276</v>
      </c>
      <c r="B112" s="182" t="s">
        <v>365</v>
      </c>
      <c r="C112" s="182"/>
      <c r="D112" s="182"/>
      <c r="E112" s="185">
        <f t="shared" si="49"/>
        <v>483.1</v>
      </c>
      <c r="F112" s="185">
        <f t="shared" si="49"/>
        <v>0</v>
      </c>
      <c r="G112" s="185">
        <f t="shared" si="39"/>
        <v>483.1</v>
      </c>
      <c r="H112" s="185">
        <f t="shared" si="50"/>
        <v>455.5</v>
      </c>
      <c r="I112" s="185">
        <f t="shared" si="50"/>
        <v>0</v>
      </c>
      <c r="J112" s="245">
        <f t="shared" si="35"/>
        <v>455.5</v>
      </c>
      <c r="K112" s="185">
        <f t="shared" si="50"/>
        <v>483.1</v>
      </c>
    </row>
    <row r="113" spans="1:11" ht="63" outlineLevel="2" x14ac:dyDescent="0.2">
      <c r="A113" s="184" t="s">
        <v>366</v>
      </c>
      <c r="B113" s="182" t="s">
        <v>367</v>
      </c>
      <c r="C113" s="182"/>
      <c r="D113" s="182"/>
      <c r="E113" s="185">
        <f t="shared" si="49"/>
        <v>483.1</v>
      </c>
      <c r="F113" s="185">
        <f t="shared" si="49"/>
        <v>0</v>
      </c>
      <c r="G113" s="185">
        <f t="shared" si="39"/>
        <v>483.1</v>
      </c>
      <c r="H113" s="185">
        <f t="shared" si="50"/>
        <v>455.5</v>
      </c>
      <c r="I113" s="185">
        <f t="shared" si="50"/>
        <v>0</v>
      </c>
      <c r="J113" s="245">
        <f t="shared" si="35"/>
        <v>455.5</v>
      </c>
      <c r="K113" s="185">
        <f t="shared" si="50"/>
        <v>483.1</v>
      </c>
    </row>
    <row r="114" spans="1:11" ht="47.25" outlineLevel="3" x14ac:dyDescent="0.2">
      <c r="A114" s="184" t="s">
        <v>288</v>
      </c>
      <c r="B114" s="182" t="s">
        <v>368</v>
      </c>
      <c r="C114" s="182"/>
      <c r="D114" s="182"/>
      <c r="E114" s="185">
        <f t="shared" si="49"/>
        <v>483.1</v>
      </c>
      <c r="F114" s="185">
        <f t="shared" si="49"/>
        <v>0</v>
      </c>
      <c r="G114" s="185">
        <f t="shared" si="39"/>
        <v>483.1</v>
      </c>
      <c r="H114" s="185">
        <f t="shared" si="50"/>
        <v>455.5</v>
      </c>
      <c r="I114" s="185">
        <f t="shared" si="50"/>
        <v>0</v>
      </c>
      <c r="J114" s="245">
        <f t="shared" si="35"/>
        <v>455.5</v>
      </c>
      <c r="K114" s="185">
        <f t="shared" si="50"/>
        <v>483.1</v>
      </c>
    </row>
    <row r="115" spans="1:11" ht="63" outlineLevel="4" x14ac:dyDescent="0.2">
      <c r="A115" s="184" t="s">
        <v>249</v>
      </c>
      <c r="B115" s="182" t="s">
        <v>368</v>
      </c>
      <c r="C115" s="182" t="s">
        <v>250</v>
      </c>
      <c r="D115" s="182"/>
      <c r="E115" s="185">
        <f t="shared" si="49"/>
        <v>483.1</v>
      </c>
      <c r="F115" s="185">
        <f t="shared" si="49"/>
        <v>0</v>
      </c>
      <c r="G115" s="185">
        <f t="shared" si="39"/>
        <v>483.1</v>
      </c>
      <c r="H115" s="185">
        <f t="shared" si="50"/>
        <v>455.5</v>
      </c>
      <c r="I115" s="185">
        <f t="shared" si="50"/>
        <v>0</v>
      </c>
      <c r="J115" s="245">
        <f t="shared" si="35"/>
        <v>455.5</v>
      </c>
      <c r="K115" s="185">
        <f t="shared" si="50"/>
        <v>483.1</v>
      </c>
    </row>
    <row r="116" spans="1:11" outlineLevel="5" x14ac:dyDescent="0.2">
      <c r="A116" s="186" t="s">
        <v>59</v>
      </c>
      <c r="B116" s="187" t="s">
        <v>368</v>
      </c>
      <c r="C116" s="187" t="s">
        <v>250</v>
      </c>
      <c r="D116" s="187" t="s">
        <v>60</v>
      </c>
      <c r="E116" s="188">
        <v>483.1</v>
      </c>
      <c r="F116" s="188">
        <v>0</v>
      </c>
      <c r="G116" s="188">
        <f t="shared" si="39"/>
        <v>483.1</v>
      </c>
      <c r="H116" s="264">
        <v>455.5</v>
      </c>
      <c r="I116" s="264">
        <v>0</v>
      </c>
      <c r="J116" s="250">
        <f t="shared" si="35"/>
        <v>455.5</v>
      </c>
      <c r="K116" s="188">
        <v>483.1</v>
      </c>
    </row>
    <row r="117" spans="1:11" ht="94.5" x14ac:dyDescent="0.2">
      <c r="A117" s="195" t="s">
        <v>429</v>
      </c>
      <c r="B117" s="193" t="s">
        <v>430</v>
      </c>
      <c r="C117" s="193"/>
      <c r="D117" s="193"/>
      <c r="E117" s="194">
        <f t="shared" ref="E117:F121" si="51">E118</f>
        <v>0</v>
      </c>
      <c r="F117" s="194">
        <f t="shared" si="51"/>
        <v>0</v>
      </c>
      <c r="G117" s="194">
        <f t="shared" si="39"/>
        <v>0</v>
      </c>
      <c r="H117" s="194">
        <f t="shared" ref="H117:K121" si="52">H118</f>
        <v>3146.5</v>
      </c>
      <c r="I117" s="194">
        <f t="shared" si="52"/>
        <v>0</v>
      </c>
      <c r="J117" s="194">
        <f t="shared" si="35"/>
        <v>3146.5</v>
      </c>
      <c r="K117" s="194">
        <f t="shared" si="52"/>
        <v>0</v>
      </c>
    </row>
    <row r="118" spans="1:11" outlineLevel="1" x14ac:dyDescent="0.2">
      <c r="A118" s="184" t="s">
        <v>279</v>
      </c>
      <c r="B118" s="182" t="s">
        <v>386</v>
      </c>
      <c r="C118" s="182"/>
      <c r="D118" s="182"/>
      <c r="E118" s="185">
        <f t="shared" si="51"/>
        <v>0</v>
      </c>
      <c r="F118" s="185">
        <f t="shared" si="51"/>
        <v>0</v>
      </c>
      <c r="G118" s="185">
        <f t="shared" si="39"/>
        <v>0</v>
      </c>
      <c r="H118" s="185">
        <f t="shared" si="52"/>
        <v>3146.5</v>
      </c>
      <c r="I118" s="185">
        <f t="shared" si="52"/>
        <v>0</v>
      </c>
      <c r="J118" s="245">
        <f t="shared" si="35"/>
        <v>3146.5</v>
      </c>
      <c r="K118" s="185">
        <f t="shared" si="52"/>
        <v>0</v>
      </c>
    </row>
    <row r="119" spans="1:11" ht="63" outlineLevel="2" x14ac:dyDescent="0.2">
      <c r="A119" s="184" t="s">
        <v>387</v>
      </c>
      <c r="B119" s="182" t="s">
        <v>385</v>
      </c>
      <c r="C119" s="182"/>
      <c r="D119" s="182"/>
      <c r="E119" s="185">
        <f t="shared" si="51"/>
        <v>0</v>
      </c>
      <c r="F119" s="185">
        <f t="shared" si="51"/>
        <v>0</v>
      </c>
      <c r="G119" s="185">
        <f t="shared" si="39"/>
        <v>0</v>
      </c>
      <c r="H119" s="185">
        <f t="shared" si="52"/>
        <v>3146.5</v>
      </c>
      <c r="I119" s="185">
        <f t="shared" si="52"/>
        <v>0</v>
      </c>
      <c r="J119" s="245">
        <f t="shared" si="35"/>
        <v>3146.5</v>
      </c>
      <c r="K119" s="185">
        <f t="shared" si="52"/>
        <v>0</v>
      </c>
    </row>
    <row r="120" spans="1:11" ht="31.5" outlineLevel="3" x14ac:dyDescent="0.2">
      <c r="A120" s="184" t="s">
        <v>431</v>
      </c>
      <c r="B120" s="182" t="s">
        <v>384</v>
      </c>
      <c r="C120" s="182"/>
      <c r="D120" s="182"/>
      <c r="E120" s="185">
        <f t="shared" si="51"/>
        <v>0</v>
      </c>
      <c r="F120" s="185">
        <f t="shared" si="51"/>
        <v>0</v>
      </c>
      <c r="G120" s="185">
        <f t="shared" si="39"/>
        <v>0</v>
      </c>
      <c r="H120" s="185">
        <f t="shared" si="52"/>
        <v>3146.5</v>
      </c>
      <c r="I120" s="185">
        <f t="shared" si="52"/>
        <v>0</v>
      </c>
      <c r="J120" s="245">
        <f t="shared" si="35"/>
        <v>3146.5</v>
      </c>
      <c r="K120" s="185">
        <f t="shared" si="52"/>
        <v>0</v>
      </c>
    </row>
    <row r="121" spans="1:11" ht="31.5" outlineLevel="4" x14ac:dyDescent="0.2">
      <c r="A121" s="184" t="s">
        <v>256</v>
      </c>
      <c r="B121" s="182" t="s">
        <v>384</v>
      </c>
      <c r="C121" s="182" t="s">
        <v>296</v>
      </c>
      <c r="D121" s="182"/>
      <c r="E121" s="185">
        <f t="shared" si="51"/>
        <v>0</v>
      </c>
      <c r="F121" s="185">
        <f t="shared" si="51"/>
        <v>0</v>
      </c>
      <c r="G121" s="185">
        <f t="shared" si="39"/>
        <v>0</v>
      </c>
      <c r="H121" s="185">
        <f t="shared" si="52"/>
        <v>3146.5</v>
      </c>
      <c r="I121" s="185">
        <f t="shared" si="52"/>
        <v>0</v>
      </c>
      <c r="J121" s="245">
        <f t="shared" si="35"/>
        <v>3146.5</v>
      </c>
      <c r="K121" s="185">
        <f t="shared" si="52"/>
        <v>0</v>
      </c>
    </row>
    <row r="122" spans="1:11" outlineLevel="5" x14ac:dyDescent="0.2">
      <c r="A122" s="186" t="s">
        <v>383</v>
      </c>
      <c r="B122" s="187" t="s">
        <v>384</v>
      </c>
      <c r="C122" s="187" t="s">
        <v>296</v>
      </c>
      <c r="D122" s="187" t="s">
        <v>382</v>
      </c>
      <c r="E122" s="188">
        <v>0</v>
      </c>
      <c r="F122" s="188">
        <v>0</v>
      </c>
      <c r="G122" s="188">
        <f t="shared" si="39"/>
        <v>0</v>
      </c>
      <c r="H122" s="264">
        <v>3146.5</v>
      </c>
      <c r="I122" s="264">
        <v>0</v>
      </c>
      <c r="J122" s="250">
        <f t="shared" si="35"/>
        <v>3146.5</v>
      </c>
      <c r="K122" s="188">
        <v>0</v>
      </c>
    </row>
    <row r="123" spans="1:11" ht="63" x14ac:dyDescent="0.2">
      <c r="A123" s="195" t="s">
        <v>289</v>
      </c>
      <c r="B123" s="193" t="s">
        <v>304</v>
      </c>
      <c r="C123" s="193"/>
      <c r="D123" s="193"/>
      <c r="E123" s="194">
        <f>E124+E129</f>
        <v>9806.2000000000007</v>
      </c>
      <c r="F123" s="194">
        <f>F124+F129</f>
        <v>766.3</v>
      </c>
      <c r="G123" s="194">
        <f t="shared" si="39"/>
        <v>10572.5</v>
      </c>
      <c r="H123" s="194">
        <f t="shared" ref="H123:K123" si="53">H124+H129</f>
        <v>7813.1</v>
      </c>
      <c r="I123" s="194">
        <f t="shared" si="53"/>
        <v>-614.5</v>
      </c>
      <c r="J123" s="194">
        <f t="shared" si="35"/>
        <v>7198.6</v>
      </c>
      <c r="K123" s="194">
        <f t="shared" si="53"/>
        <v>8489.1</v>
      </c>
    </row>
    <row r="124" spans="1:11" ht="63" outlineLevel="1" x14ac:dyDescent="0.2">
      <c r="A124" s="184" t="s">
        <v>86</v>
      </c>
      <c r="B124" s="182" t="s">
        <v>308</v>
      </c>
      <c r="C124" s="182"/>
      <c r="D124" s="182"/>
      <c r="E124" s="185">
        <f t="shared" ref="E124:F127" si="54">E125</f>
        <v>3212</v>
      </c>
      <c r="F124" s="185">
        <f t="shared" si="54"/>
        <v>0</v>
      </c>
      <c r="G124" s="185">
        <f t="shared" si="39"/>
        <v>3212</v>
      </c>
      <c r="H124" s="185">
        <f t="shared" ref="H124:K127" si="55">H125</f>
        <v>2721.1</v>
      </c>
      <c r="I124" s="185">
        <f t="shared" si="55"/>
        <v>0</v>
      </c>
      <c r="J124" s="245">
        <f t="shared" si="35"/>
        <v>2721.1</v>
      </c>
      <c r="K124" s="185">
        <f t="shared" si="55"/>
        <v>2793</v>
      </c>
    </row>
    <row r="125" spans="1:11" outlineLevel="2" x14ac:dyDescent="0.2">
      <c r="A125" s="184" t="s">
        <v>80</v>
      </c>
      <c r="B125" s="182" t="s">
        <v>309</v>
      </c>
      <c r="C125" s="182"/>
      <c r="D125" s="182"/>
      <c r="E125" s="185">
        <f t="shared" si="54"/>
        <v>3212</v>
      </c>
      <c r="F125" s="185">
        <f t="shared" si="54"/>
        <v>0</v>
      </c>
      <c r="G125" s="185">
        <f t="shared" si="39"/>
        <v>3212</v>
      </c>
      <c r="H125" s="185">
        <f t="shared" si="55"/>
        <v>2721.1</v>
      </c>
      <c r="I125" s="185">
        <f t="shared" si="55"/>
        <v>0</v>
      </c>
      <c r="J125" s="245">
        <f t="shared" si="35"/>
        <v>2721.1</v>
      </c>
      <c r="K125" s="185">
        <f t="shared" si="55"/>
        <v>2793</v>
      </c>
    </row>
    <row r="126" spans="1:11" ht="31.5" outlineLevel="3" x14ac:dyDescent="0.2">
      <c r="A126" s="184" t="s">
        <v>82</v>
      </c>
      <c r="B126" s="182" t="s">
        <v>310</v>
      </c>
      <c r="C126" s="182"/>
      <c r="D126" s="182"/>
      <c r="E126" s="185">
        <f t="shared" si="54"/>
        <v>3212</v>
      </c>
      <c r="F126" s="185">
        <f t="shared" si="54"/>
        <v>0</v>
      </c>
      <c r="G126" s="185">
        <f t="shared" si="39"/>
        <v>3212</v>
      </c>
      <c r="H126" s="185">
        <f t="shared" si="55"/>
        <v>2721.1</v>
      </c>
      <c r="I126" s="185">
        <f t="shared" si="55"/>
        <v>0</v>
      </c>
      <c r="J126" s="245">
        <f t="shared" si="35"/>
        <v>2721.1</v>
      </c>
      <c r="K126" s="185">
        <f t="shared" si="55"/>
        <v>2793</v>
      </c>
    </row>
    <row r="127" spans="1:11" ht="110.25" outlineLevel="4" x14ac:dyDescent="0.2">
      <c r="A127" s="184" t="s">
        <v>90</v>
      </c>
      <c r="B127" s="182" t="s">
        <v>310</v>
      </c>
      <c r="C127" s="182" t="s">
        <v>290</v>
      </c>
      <c r="D127" s="182"/>
      <c r="E127" s="185">
        <f t="shared" si="54"/>
        <v>3212</v>
      </c>
      <c r="F127" s="185">
        <f t="shared" si="54"/>
        <v>0</v>
      </c>
      <c r="G127" s="185">
        <f t="shared" si="39"/>
        <v>3212</v>
      </c>
      <c r="H127" s="185">
        <f t="shared" si="55"/>
        <v>2721.1</v>
      </c>
      <c r="I127" s="185">
        <f t="shared" si="55"/>
        <v>0</v>
      </c>
      <c r="J127" s="245">
        <f t="shared" si="35"/>
        <v>2721.1</v>
      </c>
      <c r="K127" s="185">
        <f t="shared" si="55"/>
        <v>2793</v>
      </c>
    </row>
    <row r="128" spans="1:11" ht="94.5" outlineLevel="5" x14ac:dyDescent="0.2">
      <c r="A128" s="186" t="s">
        <v>17</v>
      </c>
      <c r="B128" s="187" t="s">
        <v>310</v>
      </c>
      <c r="C128" s="187" t="s">
        <v>290</v>
      </c>
      <c r="D128" s="187" t="s">
        <v>18</v>
      </c>
      <c r="E128" s="188">
        <v>3212</v>
      </c>
      <c r="F128" s="188">
        <v>0</v>
      </c>
      <c r="G128" s="188">
        <f t="shared" si="39"/>
        <v>3212</v>
      </c>
      <c r="H128" s="264">
        <v>2721.1</v>
      </c>
      <c r="I128" s="264">
        <v>0</v>
      </c>
      <c r="J128" s="250">
        <f t="shared" si="35"/>
        <v>2721.1</v>
      </c>
      <c r="K128" s="188">
        <v>2793</v>
      </c>
    </row>
    <row r="129" spans="1:11" ht="31.5" outlineLevel="1" x14ac:dyDescent="0.2">
      <c r="A129" s="184" t="s">
        <v>78</v>
      </c>
      <c r="B129" s="182" t="s">
        <v>305</v>
      </c>
      <c r="C129" s="182"/>
      <c r="D129" s="182"/>
      <c r="E129" s="185">
        <f>E130</f>
        <v>6594.2000000000007</v>
      </c>
      <c r="F129" s="185">
        <f>F130</f>
        <v>766.3</v>
      </c>
      <c r="G129" s="185">
        <f t="shared" si="39"/>
        <v>7360.5000000000009</v>
      </c>
      <c r="H129" s="185">
        <f t="shared" ref="H129:K132" si="56">H130</f>
        <v>5092</v>
      </c>
      <c r="I129" s="185">
        <f t="shared" si="56"/>
        <v>-614.5</v>
      </c>
      <c r="J129" s="245">
        <f t="shared" si="35"/>
        <v>4477.5</v>
      </c>
      <c r="K129" s="185">
        <f t="shared" si="56"/>
        <v>5696.1</v>
      </c>
    </row>
    <row r="130" spans="1:11" outlineLevel="2" x14ac:dyDescent="0.2">
      <c r="A130" s="184" t="s">
        <v>80</v>
      </c>
      <c r="B130" s="182" t="s">
        <v>306</v>
      </c>
      <c r="C130" s="182"/>
      <c r="D130" s="182"/>
      <c r="E130" s="185">
        <f>E131+E138+E141+E144</f>
        <v>6594.2000000000007</v>
      </c>
      <c r="F130" s="185">
        <f>F131+F138+F141+F144</f>
        <v>766.3</v>
      </c>
      <c r="G130" s="185">
        <f t="shared" si="39"/>
        <v>7360.5000000000009</v>
      </c>
      <c r="H130" s="185">
        <f t="shared" ref="H130:K130" si="57">H131+H138+H141+H144</f>
        <v>5092</v>
      </c>
      <c r="I130" s="185">
        <f t="shared" si="57"/>
        <v>-614.5</v>
      </c>
      <c r="J130" s="245">
        <f t="shared" si="35"/>
        <v>4477.5</v>
      </c>
      <c r="K130" s="185">
        <f t="shared" si="57"/>
        <v>5696.1</v>
      </c>
    </row>
    <row r="131" spans="1:11" ht="31.5" outlineLevel="3" x14ac:dyDescent="0.2">
      <c r="A131" s="184" t="s">
        <v>82</v>
      </c>
      <c r="B131" s="182" t="s">
        <v>307</v>
      </c>
      <c r="C131" s="182"/>
      <c r="D131" s="182"/>
      <c r="E131" s="185">
        <f>E132+E135</f>
        <v>6327.6</v>
      </c>
      <c r="F131" s="185">
        <f>F132+F135</f>
        <v>766.3</v>
      </c>
      <c r="G131" s="185">
        <f t="shared" si="39"/>
        <v>7093.9000000000005</v>
      </c>
      <c r="H131" s="185">
        <f t="shared" ref="H131:K131" si="58">H132+H135</f>
        <v>5088.5</v>
      </c>
      <c r="I131" s="185">
        <f t="shared" si="58"/>
        <v>-614.5</v>
      </c>
      <c r="J131" s="245">
        <f t="shared" si="35"/>
        <v>4474</v>
      </c>
      <c r="K131" s="185">
        <f t="shared" si="58"/>
        <v>5692.6</v>
      </c>
    </row>
    <row r="132" spans="1:11" ht="110.25" outlineLevel="4" x14ac:dyDescent="0.2">
      <c r="A132" s="184" t="s">
        <v>90</v>
      </c>
      <c r="B132" s="182" t="s">
        <v>307</v>
      </c>
      <c r="C132" s="182" t="s">
        <v>290</v>
      </c>
      <c r="D132" s="182"/>
      <c r="E132" s="185">
        <f>E133+E134</f>
        <v>3907.6</v>
      </c>
      <c r="F132" s="185">
        <f>F133+F134</f>
        <v>0</v>
      </c>
      <c r="G132" s="185">
        <f t="shared" si="39"/>
        <v>3907.6</v>
      </c>
      <c r="H132" s="185">
        <f t="shared" si="56"/>
        <v>4897.7</v>
      </c>
      <c r="I132" s="185">
        <f t="shared" si="56"/>
        <v>-614.5</v>
      </c>
      <c r="J132" s="245">
        <f t="shared" si="35"/>
        <v>4283.2</v>
      </c>
      <c r="K132" s="185">
        <f t="shared" si="56"/>
        <v>4796.8</v>
      </c>
    </row>
    <row r="133" spans="1:11" ht="94.5" outlineLevel="5" x14ac:dyDescent="0.2">
      <c r="A133" s="186" t="s">
        <v>17</v>
      </c>
      <c r="B133" s="187" t="s">
        <v>307</v>
      </c>
      <c r="C133" s="187" t="s">
        <v>290</v>
      </c>
      <c r="D133" s="187" t="s">
        <v>18</v>
      </c>
      <c r="E133" s="188">
        <v>3907.6</v>
      </c>
      <c r="F133" s="188">
        <v>-850.6</v>
      </c>
      <c r="G133" s="188">
        <f t="shared" si="39"/>
        <v>3057</v>
      </c>
      <c r="H133" s="264">
        <v>4897.7</v>
      </c>
      <c r="I133" s="264">
        <v>-614.5</v>
      </c>
      <c r="J133" s="250">
        <f t="shared" si="35"/>
        <v>4283.2</v>
      </c>
      <c r="K133" s="188">
        <v>4796.8</v>
      </c>
    </row>
    <row r="134" spans="1:11" ht="94.5" outlineLevel="5" x14ac:dyDescent="0.2">
      <c r="A134" s="186" t="s">
        <v>17</v>
      </c>
      <c r="B134" s="267" t="s">
        <v>444</v>
      </c>
      <c r="C134" s="267" t="s">
        <v>290</v>
      </c>
      <c r="D134" s="267" t="s">
        <v>18</v>
      </c>
      <c r="E134" s="264">
        <v>0</v>
      </c>
      <c r="F134" s="264">
        <v>850.6</v>
      </c>
      <c r="G134" s="264">
        <f t="shared" si="39"/>
        <v>850.6</v>
      </c>
      <c r="H134" s="264">
        <v>0</v>
      </c>
      <c r="I134" s="264">
        <v>0</v>
      </c>
      <c r="J134" s="250">
        <f t="shared" si="35"/>
        <v>0</v>
      </c>
      <c r="K134" s="264">
        <v>0</v>
      </c>
    </row>
    <row r="135" spans="1:11" ht="47.25" outlineLevel="4" x14ac:dyDescent="0.2">
      <c r="A135" s="184" t="s">
        <v>110</v>
      </c>
      <c r="B135" s="182" t="s">
        <v>307</v>
      </c>
      <c r="C135" s="182" t="s">
        <v>168</v>
      </c>
      <c r="D135" s="182"/>
      <c r="E135" s="185">
        <f>E136+E137</f>
        <v>2420</v>
      </c>
      <c r="F135" s="185">
        <f>F136+F137</f>
        <v>766.3</v>
      </c>
      <c r="G135" s="185">
        <f t="shared" si="39"/>
        <v>3186.3</v>
      </c>
      <c r="H135" s="185">
        <f t="shared" ref="H135:I135" si="59">H136+H137</f>
        <v>190.8</v>
      </c>
      <c r="I135" s="185">
        <f t="shared" si="59"/>
        <v>0</v>
      </c>
      <c r="J135" s="245">
        <f t="shared" si="35"/>
        <v>190.8</v>
      </c>
      <c r="K135" s="185">
        <v>895.8</v>
      </c>
    </row>
    <row r="136" spans="1:11" ht="78.75" outlineLevel="5" x14ac:dyDescent="0.2">
      <c r="A136" s="186" t="s">
        <v>15</v>
      </c>
      <c r="B136" s="187" t="s">
        <v>307</v>
      </c>
      <c r="C136" s="187" t="s">
        <v>168</v>
      </c>
      <c r="D136" s="187" t="s">
        <v>16</v>
      </c>
      <c r="E136" s="188">
        <v>235.8</v>
      </c>
      <c r="F136" s="188">
        <v>0</v>
      </c>
      <c r="G136" s="188">
        <f t="shared" si="39"/>
        <v>235.8</v>
      </c>
      <c r="H136" s="264">
        <v>190.8</v>
      </c>
      <c r="I136" s="264">
        <v>0</v>
      </c>
      <c r="J136" s="250">
        <f t="shared" si="35"/>
        <v>190.8</v>
      </c>
      <c r="K136" s="188">
        <v>190.8</v>
      </c>
    </row>
    <row r="137" spans="1:11" ht="94.5" outlineLevel="5" x14ac:dyDescent="0.2">
      <c r="A137" s="186" t="s">
        <v>17</v>
      </c>
      <c r="B137" s="187" t="s">
        <v>307</v>
      </c>
      <c r="C137" s="187" t="s">
        <v>168</v>
      </c>
      <c r="D137" s="187" t="s">
        <v>18</v>
      </c>
      <c r="E137" s="188">
        <v>2184.1999999999998</v>
      </c>
      <c r="F137" s="188">
        <v>766.3</v>
      </c>
      <c r="G137" s="188">
        <f t="shared" si="39"/>
        <v>2950.5</v>
      </c>
      <c r="H137" s="264">
        <v>0</v>
      </c>
      <c r="I137" s="264">
        <v>0</v>
      </c>
      <c r="J137" s="250">
        <f t="shared" si="35"/>
        <v>0</v>
      </c>
      <c r="K137" s="188">
        <v>705</v>
      </c>
    </row>
    <row r="138" spans="1:11" ht="94.5" outlineLevel="3" x14ac:dyDescent="0.2">
      <c r="A138" s="184" t="s">
        <v>93</v>
      </c>
      <c r="B138" s="182" t="s">
        <v>311</v>
      </c>
      <c r="C138" s="182"/>
      <c r="D138" s="182"/>
      <c r="E138" s="185">
        <f>E139</f>
        <v>214</v>
      </c>
      <c r="F138" s="185">
        <f>F139</f>
        <v>0</v>
      </c>
      <c r="G138" s="185">
        <f t="shared" si="39"/>
        <v>214</v>
      </c>
      <c r="H138" s="185">
        <f t="shared" ref="H138:K139" si="60">H139</f>
        <v>0</v>
      </c>
      <c r="I138" s="185">
        <f t="shared" si="60"/>
        <v>0</v>
      </c>
      <c r="J138" s="245">
        <f t="shared" si="35"/>
        <v>0</v>
      </c>
      <c r="K138" s="185">
        <f t="shared" si="60"/>
        <v>0</v>
      </c>
    </row>
    <row r="139" spans="1:11" outlineLevel="4" x14ac:dyDescent="0.2">
      <c r="A139" s="184" t="s">
        <v>95</v>
      </c>
      <c r="B139" s="182" t="s">
        <v>311</v>
      </c>
      <c r="C139" s="182" t="s">
        <v>98</v>
      </c>
      <c r="D139" s="182"/>
      <c r="E139" s="185">
        <f>E140</f>
        <v>214</v>
      </c>
      <c r="F139" s="185">
        <f>F140</f>
        <v>0</v>
      </c>
      <c r="G139" s="185">
        <f t="shared" si="39"/>
        <v>214</v>
      </c>
      <c r="H139" s="185">
        <f t="shared" si="60"/>
        <v>0</v>
      </c>
      <c r="I139" s="185">
        <f t="shared" si="60"/>
        <v>0</v>
      </c>
      <c r="J139" s="245">
        <f t="shared" si="35"/>
        <v>0</v>
      </c>
      <c r="K139" s="185">
        <f t="shared" si="60"/>
        <v>0</v>
      </c>
    </row>
    <row r="140" spans="1:11" ht="63" outlineLevel="5" x14ac:dyDescent="0.2">
      <c r="A140" s="186" t="s">
        <v>19</v>
      </c>
      <c r="B140" s="187" t="s">
        <v>311</v>
      </c>
      <c r="C140" s="187" t="s">
        <v>98</v>
      </c>
      <c r="D140" s="187" t="s">
        <v>20</v>
      </c>
      <c r="E140" s="188">
        <v>214</v>
      </c>
      <c r="F140" s="188">
        <v>0</v>
      </c>
      <c r="G140" s="188">
        <f t="shared" si="39"/>
        <v>214</v>
      </c>
      <c r="H140" s="264">
        <v>0</v>
      </c>
      <c r="I140" s="264">
        <v>0</v>
      </c>
      <c r="J140" s="250">
        <f t="shared" si="35"/>
        <v>0</v>
      </c>
      <c r="K140" s="188">
        <v>0</v>
      </c>
    </row>
    <row r="141" spans="1:11" ht="78.75" outlineLevel="3" x14ac:dyDescent="0.2">
      <c r="A141" s="184" t="s">
        <v>397</v>
      </c>
      <c r="B141" s="182" t="s">
        <v>378</v>
      </c>
      <c r="C141" s="182"/>
      <c r="D141" s="182"/>
      <c r="E141" s="185">
        <f>E142</f>
        <v>49.1</v>
      </c>
      <c r="F141" s="185">
        <f>F142</f>
        <v>0</v>
      </c>
      <c r="G141" s="185">
        <f t="shared" si="39"/>
        <v>49.1</v>
      </c>
      <c r="H141" s="185">
        <f t="shared" ref="H141:K142" si="61">H142</f>
        <v>0</v>
      </c>
      <c r="I141" s="185">
        <f t="shared" si="61"/>
        <v>0</v>
      </c>
      <c r="J141" s="245">
        <f t="shared" ref="J141:J162" si="62">H141+I141</f>
        <v>0</v>
      </c>
      <c r="K141" s="185">
        <f t="shared" si="61"/>
        <v>0</v>
      </c>
    </row>
    <row r="142" spans="1:11" outlineLevel="4" x14ac:dyDescent="0.2">
      <c r="A142" s="184" t="s">
        <v>95</v>
      </c>
      <c r="B142" s="182" t="s">
        <v>378</v>
      </c>
      <c r="C142" s="182" t="s">
        <v>98</v>
      </c>
      <c r="D142" s="182"/>
      <c r="E142" s="185">
        <f>E143</f>
        <v>49.1</v>
      </c>
      <c r="F142" s="185">
        <f>F143</f>
        <v>0</v>
      </c>
      <c r="G142" s="185">
        <f t="shared" si="39"/>
        <v>49.1</v>
      </c>
      <c r="H142" s="185">
        <f t="shared" si="61"/>
        <v>0</v>
      </c>
      <c r="I142" s="185">
        <f t="shared" si="61"/>
        <v>0</v>
      </c>
      <c r="J142" s="245">
        <f t="shared" si="62"/>
        <v>0</v>
      </c>
      <c r="K142" s="185">
        <f t="shared" si="61"/>
        <v>0</v>
      </c>
    </row>
    <row r="143" spans="1:11" ht="63" outlineLevel="5" x14ac:dyDescent="0.2">
      <c r="A143" s="186" t="s">
        <v>19</v>
      </c>
      <c r="B143" s="187" t="s">
        <v>378</v>
      </c>
      <c r="C143" s="187" t="s">
        <v>98</v>
      </c>
      <c r="D143" s="187" t="s">
        <v>20</v>
      </c>
      <c r="E143" s="188">
        <v>49.1</v>
      </c>
      <c r="F143" s="188">
        <v>0</v>
      </c>
      <c r="G143" s="188">
        <f t="shared" si="39"/>
        <v>49.1</v>
      </c>
      <c r="H143" s="264">
        <v>0</v>
      </c>
      <c r="I143" s="264">
        <v>0</v>
      </c>
      <c r="J143" s="250">
        <f t="shared" si="62"/>
        <v>0</v>
      </c>
      <c r="K143" s="188">
        <v>0</v>
      </c>
    </row>
    <row r="144" spans="1:11" ht="110.25" outlineLevel="3" x14ac:dyDescent="0.2">
      <c r="A144" s="184" t="s">
        <v>108</v>
      </c>
      <c r="B144" s="182" t="s">
        <v>317</v>
      </c>
      <c r="C144" s="182"/>
      <c r="D144" s="182"/>
      <c r="E144" s="185">
        <f>E145</f>
        <v>3.5</v>
      </c>
      <c r="F144" s="185">
        <f>F145</f>
        <v>0</v>
      </c>
      <c r="G144" s="185">
        <f t="shared" si="39"/>
        <v>3.5</v>
      </c>
      <c r="H144" s="185">
        <f t="shared" ref="H144:K145" si="63">H145</f>
        <v>3.5</v>
      </c>
      <c r="I144" s="185">
        <f t="shared" si="63"/>
        <v>0</v>
      </c>
      <c r="J144" s="245">
        <f t="shared" si="62"/>
        <v>3.5</v>
      </c>
      <c r="K144" s="185">
        <f t="shared" si="63"/>
        <v>3.5</v>
      </c>
    </row>
    <row r="145" spans="1:11" ht="47.25" outlineLevel="4" x14ac:dyDescent="0.2">
      <c r="A145" s="184" t="s">
        <v>110</v>
      </c>
      <c r="B145" s="182" t="s">
        <v>317</v>
      </c>
      <c r="C145" s="182" t="s">
        <v>168</v>
      </c>
      <c r="D145" s="182"/>
      <c r="E145" s="185">
        <f>E146</f>
        <v>3.5</v>
      </c>
      <c r="F145" s="185">
        <f>F146</f>
        <v>0</v>
      </c>
      <c r="G145" s="185">
        <f t="shared" si="39"/>
        <v>3.5</v>
      </c>
      <c r="H145" s="185">
        <f t="shared" si="63"/>
        <v>3.5</v>
      </c>
      <c r="I145" s="185">
        <f t="shared" si="63"/>
        <v>0</v>
      </c>
      <c r="J145" s="245">
        <f t="shared" si="62"/>
        <v>3.5</v>
      </c>
      <c r="K145" s="185">
        <f t="shared" si="63"/>
        <v>3.5</v>
      </c>
    </row>
    <row r="146" spans="1:11" outlineLevel="5" x14ac:dyDescent="0.2">
      <c r="A146" s="186" t="s">
        <v>25</v>
      </c>
      <c r="B146" s="187" t="s">
        <v>317</v>
      </c>
      <c r="C146" s="187" t="s">
        <v>168</v>
      </c>
      <c r="D146" s="187" t="s">
        <v>26</v>
      </c>
      <c r="E146" s="188">
        <v>3.5</v>
      </c>
      <c r="F146" s="188">
        <v>0</v>
      </c>
      <c r="G146" s="188">
        <f t="shared" si="39"/>
        <v>3.5</v>
      </c>
      <c r="H146" s="264">
        <v>3.5</v>
      </c>
      <c r="I146" s="264">
        <v>0</v>
      </c>
      <c r="J146" s="250">
        <f t="shared" si="62"/>
        <v>3.5</v>
      </c>
      <c r="K146" s="188">
        <v>3.5</v>
      </c>
    </row>
    <row r="147" spans="1:11" ht="47.25" x14ac:dyDescent="0.2">
      <c r="A147" s="195" t="s">
        <v>111</v>
      </c>
      <c r="B147" s="193" t="s">
        <v>313</v>
      </c>
      <c r="C147" s="193"/>
      <c r="D147" s="193"/>
      <c r="E147" s="194">
        <f>E148</f>
        <v>2455.6999999999998</v>
      </c>
      <c r="F147" s="194">
        <f>F148</f>
        <v>84.3</v>
      </c>
      <c r="G147" s="194">
        <f t="shared" si="39"/>
        <v>2540</v>
      </c>
      <c r="H147" s="194">
        <f t="shared" ref="H147:K151" si="64">H148</f>
        <v>1638.2</v>
      </c>
      <c r="I147" s="194">
        <f t="shared" si="64"/>
        <v>0</v>
      </c>
      <c r="J147" s="194">
        <f t="shared" si="62"/>
        <v>1638.2</v>
      </c>
      <c r="K147" s="194">
        <f t="shared" si="64"/>
        <v>1779.3</v>
      </c>
    </row>
    <row r="148" spans="1:11" outlineLevel="1" x14ac:dyDescent="0.2">
      <c r="A148" s="184" t="s">
        <v>80</v>
      </c>
      <c r="B148" s="182" t="s">
        <v>314</v>
      </c>
      <c r="C148" s="182"/>
      <c r="D148" s="182"/>
      <c r="E148" s="185">
        <f>E149</f>
        <v>2455.6999999999998</v>
      </c>
      <c r="F148" s="185">
        <f>F149</f>
        <v>84.3</v>
      </c>
      <c r="G148" s="185">
        <f t="shared" si="39"/>
        <v>2540</v>
      </c>
      <c r="H148" s="185">
        <f t="shared" si="64"/>
        <v>1638.2</v>
      </c>
      <c r="I148" s="185">
        <f t="shared" si="64"/>
        <v>0</v>
      </c>
      <c r="J148" s="245">
        <f t="shared" si="62"/>
        <v>1638.2</v>
      </c>
      <c r="K148" s="185">
        <f t="shared" si="64"/>
        <v>1779.3</v>
      </c>
    </row>
    <row r="149" spans="1:11" outlineLevel="2" x14ac:dyDescent="0.2">
      <c r="A149" s="184" t="s">
        <v>80</v>
      </c>
      <c r="B149" s="182" t="s">
        <v>315</v>
      </c>
      <c r="C149" s="182"/>
      <c r="D149" s="182"/>
      <c r="E149" s="185">
        <f>E150+E153+E156+E159+E162+E165+E168</f>
        <v>2455.6999999999998</v>
      </c>
      <c r="F149" s="185">
        <f>F150+F153+F156+F159+F162+F165+F168</f>
        <v>84.3</v>
      </c>
      <c r="G149" s="185">
        <f t="shared" si="39"/>
        <v>2540</v>
      </c>
      <c r="H149" s="185">
        <f t="shared" ref="H149:K149" si="65">H150+H153+H156+H159+H162+H165+H168</f>
        <v>1638.2</v>
      </c>
      <c r="I149" s="185">
        <f t="shared" si="65"/>
        <v>0</v>
      </c>
      <c r="J149" s="245">
        <f t="shared" si="62"/>
        <v>1638.2</v>
      </c>
      <c r="K149" s="185">
        <f t="shared" si="65"/>
        <v>1779.3</v>
      </c>
    </row>
    <row r="150" spans="1:11" ht="110.25" outlineLevel="3" x14ac:dyDescent="0.2">
      <c r="A150" s="184" t="s">
        <v>114</v>
      </c>
      <c r="B150" s="182" t="s">
        <v>318</v>
      </c>
      <c r="C150" s="182"/>
      <c r="D150" s="182"/>
      <c r="E150" s="185">
        <f>E151</f>
        <v>111.1</v>
      </c>
      <c r="F150" s="185">
        <f>F151</f>
        <v>26.9</v>
      </c>
      <c r="G150" s="185">
        <f t="shared" si="39"/>
        <v>138</v>
      </c>
      <c r="H150" s="185">
        <f t="shared" si="64"/>
        <v>5</v>
      </c>
      <c r="I150" s="185">
        <f t="shared" si="64"/>
        <v>0</v>
      </c>
      <c r="J150" s="245">
        <f t="shared" si="62"/>
        <v>5</v>
      </c>
      <c r="K150" s="185">
        <f t="shared" si="64"/>
        <v>5</v>
      </c>
    </row>
    <row r="151" spans="1:11" outlineLevel="4" x14ac:dyDescent="0.2">
      <c r="A151" s="184" t="s">
        <v>291</v>
      </c>
      <c r="B151" s="182" t="s">
        <v>318</v>
      </c>
      <c r="C151" s="182" t="s">
        <v>22</v>
      </c>
      <c r="D151" s="182"/>
      <c r="E151" s="185">
        <f>E152</f>
        <v>111.1</v>
      </c>
      <c r="F151" s="185">
        <f>F152</f>
        <v>26.9</v>
      </c>
      <c r="G151" s="185">
        <f t="shared" ref="G151:G171" si="66">E151+F151</f>
        <v>138</v>
      </c>
      <c r="H151" s="185">
        <f t="shared" si="64"/>
        <v>5</v>
      </c>
      <c r="I151" s="185">
        <f t="shared" si="64"/>
        <v>0</v>
      </c>
      <c r="J151" s="245">
        <f t="shared" si="62"/>
        <v>5</v>
      </c>
      <c r="K151" s="185">
        <f t="shared" si="64"/>
        <v>5</v>
      </c>
    </row>
    <row r="152" spans="1:11" outlineLevel="5" x14ac:dyDescent="0.2">
      <c r="A152" s="186" t="s">
        <v>25</v>
      </c>
      <c r="B152" s="187" t="s">
        <v>318</v>
      </c>
      <c r="C152" s="187" t="s">
        <v>22</v>
      </c>
      <c r="D152" s="187" t="s">
        <v>26</v>
      </c>
      <c r="E152" s="188">
        <v>111.1</v>
      </c>
      <c r="F152" s="188">
        <v>26.9</v>
      </c>
      <c r="G152" s="188">
        <f t="shared" si="66"/>
        <v>138</v>
      </c>
      <c r="H152" s="264">
        <v>5</v>
      </c>
      <c r="I152" s="264">
        <v>0</v>
      </c>
      <c r="J152" s="250">
        <f t="shared" si="62"/>
        <v>5</v>
      </c>
      <c r="K152" s="188">
        <v>5</v>
      </c>
    </row>
    <row r="153" spans="1:11" ht="31.5" outlineLevel="3" x14ac:dyDescent="0.2">
      <c r="A153" s="184" t="s">
        <v>293</v>
      </c>
      <c r="B153" s="182" t="s">
        <v>345</v>
      </c>
      <c r="C153" s="182"/>
      <c r="D153" s="182"/>
      <c r="E153" s="185">
        <f>E154</f>
        <v>21.5</v>
      </c>
      <c r="F153" s="185">
        <f>F154</f>
        <v>0</v>
      </c>
      <c r="G153" s="185">
        <f t="shared" si="66"/>
        <v>21.5</v>
      </c>
      <c r="H153" s="185">
        <f t="shared" ref="H153:K154" si="67">H154</f>
        <v>11</v>
      </c>
      <c r="I153" s="185">
        <f t="shared" si="67"/>
        <v>0</v>
      </c>
      <c r="J153" s="245">
        <f t="shared" si="62"/>
        <v>11</v>
      </c>
      <c r="K153" s="185">
        <f t="shared" si="67"/>
        <v>18.5</v>
      </c>
    </row>
    <row r="154" spans="1:11" ht="47.25" outlineLevel="4" x14ac:dyDescent="0.2">
      <c r="A154" s="184" t="s">
        <v>110</v>
      </c>
      <c r="B154" s="182" t="s">
        <v>345</v>
      </c>
      <c r="C154" s="182" t="s">
        <v>168</v>
      </c>
      <c r="D154" s="182"/>
      <c r="E154" s="185">
        <f>E155</f>
        <v>21.5</v>
      </c>
      <c r="F154" s="185">
        <f>F155</f>
        <v>0</v>
      </c>
      <c r="G154" s="185">
        <f t="shared" si="66"/>
        <v>21.5</v>
      </c>
      <c r="H154" s="185">
        <f t="shared" si="67"/>
        <v>11</v>
      </c>
      <c r="I154" s="185">
        <f t="shared" si="67"/>
        <v>0</v>
      </c>
      <c r="J154" s="245">
        <f t="shared" si="62"/>
        <v>11</v>
      </c>
      <c r="K154" s="185">
        <f t="shared" si="67"/>
        <v>18.5</v>
      </c>
    </row>
    <row r="155" spans="1:11" outlineLevel="5" x14ac:dyDescent="0.2">
      <c r="A155" s="186" t="s">
        <v>43</v>
      </c>
      <c r="B155" s="187" t="s">
        <v>345</v>
      </c>
      <c r="C155" s="187" t="s">
        <v>168</v>
      </c>
      <c r="D155" s="187" t="s">
        <v>44</v>
      </c>
      <c r="E155" s="188">
        <v>21.5</v>
      </c>
      <c r="F155" s="188">
        <v>0</v>
      </c>
      <c r="G155" s="188">
        <f t="shared" si="66"/>
        <v>21.5</v>
      </c>
      <c r="H155" s="264">
        <v>11</v>
      </c>
      <c r="I155" s="264">
        <v>0</v>
      </c>
      <c r="J155" s="250">
        <f t="shared" si="62"/>
        <v>11</v>
      </c>
      <c r="K155" s="188">
        <v>18.5</v>
      </c>
    </row>
    <row r="156" spans="1:11" ht="94.5" outlineLevel="3" x14ac:dyDescent="0.2">
      <c r="A156" s="184" t="s">
        <v>294</v>
      </c>
      <c r="B156" s="182" t="s">
        <v>346</v>
      </c>
      <c r="C156" s="182"/>
      <c r="D156" s="182"/>
      <c r="E156" s="185">
        <f>E157</f>
        <v>1000</v>
      </c>
      <c r="F156" s="185">
        <f>F157</f>
        <v>57.4</v>
      </c>
      <c r="G156" s="185">
        <f t="shared" si="66"/>
        <v>1057.4000000000001</v>
      </c>
      <c r="H156" s="185">
        <f t="shared" ref="H156:K157" si="68">H157</f>
        <v>200</v>
      </c>
      <c r="I156" s="185">
        <f t="shared" si="68"/>
        <v>0</v>
      </c>
      <c r="J156" s="245">
        <f t="shared" si="62"/>
        <v>200</v>
      </c>
      <c r="K156" s="185">
        <f t="shared" si="68"/>
        <v>200</v>
      </c>
    </row>
    <row r="157" spans="1:11" ht="47.25" outlineLevel="4" x14ac:dyDescent="0.2">
      <c r="A157" s="184" t="s">
        <v>110</v>
      </c>
      <c r="B157" s="182" t="s">
        <v>346</v>
      </c>
      <c r="C157" s="182" t="s">
        <v>168</v>
      </c>
      <c r="D157" s="182"/>
      <c r="E157" s="185">
        <f>E158</f>
        <v>1000</v>
      </c>
      <c r="F157" s="185">
        <f>F158</f>
        <v>57.4</v>
      </c>
      <c r="G157" s="185">
        <f t="shared" si="66"/>
        <v>1057.4000000000001</v>
      </c>
      <c r="H157" s="185">
        <f t="shared" si="68"/>
        <v>200</v>
      </c>
      <c r="I157" s="185">
        <f t="shared" si="68"/>
        <v>0</v>
      </c>
      <c r="J157" s="245">
        <f t="shared" si="62"/>
        <v>200</v>
      </c>
      <c r="K157" s="185">
        <f t="shared" si="68"/>
        <v>200</v>
      </c>
    </row>
    <row r="158" spans="1:11" outlineLevel="5" x14ac:dyDescent="0.2">
      <c r="A158" s="186" t="s">
        <v>43</v>
      </c>
      <c r="B158" s="187" t="s">
        <v>346</v>
      </c>
      <c r="C158" s="187" t="s">
        <v>168</v>
      </c>
      <c r="D158" s="187" t="s">
        <v>44</v>
      </c>
      <c r="E158" s="188">
        <v>1000</v>
      </c>
      <c r="F158" s="188">
        <v>57.4</v>
      </c>
      <c r="G158" s="188">
        <f t="shared" si="66"/>
        <v>1057.4000000000001</v>
      </c>
      <c r="H158" s="264">
        <v>200</v>
      </c>
      <c r="I158" s="264">
        <v>0</v>
      </c>
      <c r="J158" s="250">
        <f t="shared" si="62"/>
        <v>200</v>
      </c>
      <c r="K158" s="188">
        <v>200</v>
      </c>
    </row>
    <row r="159" spans="1:11" ht="63" outlineLevel="3" x14ac:dyDescent="0.2">
      <c r="A159" s="184" t="s">
        <v>295</v>
      </c>
      <c r="B159" s="182" t="s">
        <v>363</v>
      </c>
      <c r="C159" s="182"/>
      <c r="D159" s="182"/>
      <c r="E159" s="185">
        <f>E160</f>
        <v>1019.6</v>
      </c>
      <c r="F159" s="185">
        <v>0</v>
      </c>
      <c r="G159" s="185">
        <f t="shared" si="66"/>
        <v>1019.6</v>
      </c>
      <c r="H159" s="185">
        <f t="shared" ref="H159:K160" si="69">H160</f>
        <v>1100</v>
      </c>
      <c r="I159" s="185">
        <f t="shared" si="69"/>
        <v>0</v>
      </c>
      <c r="J159" s="245">
        <f t="shared" si="62"/>
        <v>1100</v>
      </c>
      <c r="K159" s="185">
        <f t="shared" si="69"/>
        <v>1150</v>
      </c>
    </row>
    <row r="160" spans="1:11" ht="31.5" outlineLevel="4" x14ac:dyDescent="0.2">
      <c r="A160" s="184" t="s">
        <v>256</v>
      </c>
      <c r="B160" s="182" t="s">
        <v>363</v>
      </c>
      <c r="C160" s="182" t="s">
        <v>296</v>
      </c>
      <c r="D160" s="182"/>
      <c r="E160" s="185">
        <f>E161</f>
        <v>1019.6</v>
      </c>
      <c r="F160" s="185">
        <v>0</v>
      </c>
      <c r="G160" s="185">
        <f t="shared" si="66"/>
        <v>1019.6</v>
      </c>
      <c r="H160" s="185">
        <f t="shared" si="69"/>
        <v>1100</v>
      </c>
      <c r="I160" s="185">
        <f t="shared" si="69"/>
        <v>0</v>
      </c>
      <c r="J160" s="245">
        <f t="shared" si="62"/>
        <v>1100</v>
      </c>
      <c r="K160" s="185">
        <f t="shared" si="69"/>
        <v>1150</v>
      </c>
    </row>
    <row r="161" spans="1:11" outlineLevel="5" x14ac:dyDescent="0.2">
      <c r="A161" s="186" t="s">
        <v>55</v>
      </c>
      <c r="B161" s="187" t="s">
        <v>363</v>
      </c>
      <c r="C161" s="187" t="s">
        <v>296</v>
      </c>
      <c r="D161" s="187" t="s">
        <v>56</v>
      </c>
      <c r="E161" s="188">
        <v>1019.6</v>
      </c>
      <c r="F161" s="188">
        <v>0</v>
      </c>
      <c r="G161" s="188">
        <f t="shared" si="66"/>
        <v>1019.6</v>
      </c>
      <c r="H161" s="264">
        <v>1100</v>
      </c>
      <c r="I161" s="264"/>
      <c r="J161" s="250">
        <f t="shared" si="62"/>
        <v>1100</v>
      </c>
      <c r="K161" s="188">
        <v>1150</v>
      </c>
    </row>
    <row r="162" spans="1:11" ht="31.5" outlineLevel="3" x14ac:dyDescent="0.2">
      <c r="A162" s="184" t="s">
        <v>406</v>
      </c>
      <c r="B162" s="182" t="s">
        <v>292</v>
      </c>
      <c r="C162" s="182"/>
      <c r="D162" s="182"/>
      <c r="E162" s="185">
        <f>E163</f>
        <v>8</v>
      </c>
      <c r="F162" s="185">
        <v>0</v>
      </c>
      <c r="G162" s="185">
        <f t="shared" si="66"/>
        <v>8</v>
      </c>
      <c r="H162" s="185">
        <f t="shared" ref="H162:K163" si="70">H163</f>
        <v>0</v>
      </c>
      <c r="I162" s="185">
        <f t="shared" si="70"/>
        <v>0</v>
      </c>
      <c r="J162" s="250">
        <f t="shared" si="62"/>
        <v>0</v>
      </c>
      <c r="K162" s="185">
        <f t="shared" si="70"/>
        <v>0</v>
      </c>
    </row>
    <row r="163" spans="1:11" ht="47.25" outlineLevel="4" x14ac:dyDescent="0.2">
      <c r="A163" s="184" t="s">
        <v>110</v>
      </c>
      <c r="B163" s="182" t="s">
        <v>292</v>
      </c>
      <c r="C163" s="182" t="s">
        <v>168</v>
      </c>
      <c r="D163" s="182"/>
      <c r="E163" s="185">
        <f>E164</f>
        <v>8</v>
      </c>
      <c r="F163" s="185">
        <v>0</v>
      </c>
      <c r="G163" s="185">
        <f t="shared" si="66"/>
        <v>8</v>
      </c>
      <c r="H163" s="185">
        <f t="shared" si="70"/>
        <v>0</v>
      </c>
      <c r="I163" s="185">
        <f t="shared" si="70"/>
        <v>0</v>
      </c>
      <c r="J163" s="185">
        <f>H163+I163</f>
        <v>0</v>
      </c>
      <c r="K163" s="185">
        <f t="shared" si="70"/>
        <v>0</v>
      </c>
    </row>
    <row r="164" spans="1:11" ht="31.5" outlineLevel="5" x14ac:dyDescent="0.2">
      <c r="A164" s="186" t="s">
        <v>39</v>
      </c>
      <c r="B164" s="187" t="s">
        <v>292</v>
      </c>
      <c r="C164" s="187" t="s">
        <v>168</v>
      </c>
      <c r="D164" s="187" t="s">
        <v>40</v>
      </c>
      <c r="E164" s="188">
        <v>8</v>
      </c>
      <c r="F164" s="188">
        <v>0</v>
      </c>
      <c r="G164" s="188">
        <f t="shared" si="66"/>
        <v>8</v>
      </c>
      <c r="H164" s="264">
        <v>0</v>
      </c>
      <c r="I164" s="264">
        <v>0</v>
      </c>
      <c r="J164" s="188">
        <f t="shared" ref="J164:J175" si="71">H164+I164</f>
        <v>0</v>
      </c>
      <c r="K164" s="188">
        <v>0</v>
      </c>
    </row>
    <row r="165" spans="1:11" ht="47.25" outlineLevel="3" x14ac:dyDescent="0.2">
      <c r="A165" s="184" t="s">
        <v>105</v>
      </c>
      <c r="B165" s="182" t="s">
        <v>316</v>
      </c>
      <c r="C165" s="182"/>
      <c r="D165" s="182"/>
      <c r="E165" s="185">
        <f>E166</f>
        <v>10</v>
      </c>
      <c r="F165" s="185">
        <v>0</v>
      </c>
      <c r="G165" s="185">
        <f t="shared" si="66"/>
        <v>10</v>
      </c>
      <c r="H165" s="185">
        <f t="shared" ref="H165:K166" si="72">H166</f>
        <v>5</v>
      </c>
      <c r="I165" s="185">
        <f t="shared" si="72"/>
        <v>0</v>
      </c>
      <c r="J165" s="185">
        <f t="shared" si="71"/>
        <v>5</v>
      </c>
      <c r="K165" s="185">
        <f t="shared" si="72"/>
        <v>5</v>
      </c>
    </row>
    <row r="166" spans="1:11" outlineLevel="4" x14ac:dyDescent="0.2">
      <c r="A166" s="184" t="s">
        <v>291</v>
      </c>
      <c r="B166" s="182" t="s">
        <v>316</v>
      </c>
      <c r="C166" s="182" t="s">
        <v>22</v>
      </c>
      <c r="D166" s="182"/>
      <c r="E166" s="185">
        <f>E167</f>
        <v>10</v>
      </c>
      <c r="F166" s="185">
        <v>0</v>
      </c>
      <c r="G166" s="185">
        <f t="shared" si="66"/>
        <v>10</v>
      </c>
      <c r="H166" s="185">
        <f t="shared" si="72"/>
        <v>5</v>
      </c>
      <c r="I166" s="185">
        <f t="shared" si="72"/>
        <v>0</v>
      </c>
      <c r="J166" s="185">
        <f t="shared" si="71"/>
        <v>5</v>
      </c>
      <c r="K166" s="185">
        <f t="shared" si="72"/>
        <v>5</v>
      </c>
    </row>
    <row r="167" spans="1:11" outlineLevel="5" x14ac:dyDescent="0.2">
      <c r="A167" s="186" t="s">
        <v>312</v>
      </c>
      <c r="B167" s="187" t="s">
        <v>316</v>
      </c>
      <c r="C167" s="187" t="s">
        <v>22</v>
      </c>
      <c r="D167" s="187" t="s">
        <v>24</v>
      </c>
      <c r="E167" s="188">
        <v>10</v>
      </c>
      <c r="F167" s="188">
        <v>0</v>
      </c>
      <c r="G167" s="188">
        <f t="shared" si="66"/>
        <v>10</v>
      </c>
      <c r="H167" s="264">
        <v>5</v>
      </c>
      <c r="I167" s="264">
        <v>0</v>
      </c>
      <c r="J167" s="188">
        <f t="shared" si="71"/>
        <v>5</v>
      </c>
      <c r="K167" s="188">
        <v>5</v>
      </c>
    </row>
    <row r="168" spans="1:11" ht="47.25" outlineLevel="3" x14ac:dyDescent="0.2">
      <c r="A168" s="184" t="s">
        <v>118</v>
      </c>
      <c r="B168" s="182" t="s">
        <v>319</v>
      </c>
      <c r="C168" s="182"/>
      <c r="D168" s="182"/>
      <c r="E168" s="185">
        <f>E169+E171</f>
        <v>285.5</v>
      </c>
      <c r="F168" s="185">
        <v>0</v>
      </c>
      <c r="G168" s="185">
        <f t="shared" si="66"/>
        <v>285.5</v>
      </c>
      <c r="H168" s="185">
        <f t="shared" ref="H168:K168" si="73">H169+H171</f>
        <v>317.2</v>
      </c>
      <c r="I168" s="185">
        <f t="shared" si="73"/>
        <v>0</v>
      </c>
      <c r="J168" s="185">
        <f t="shared" si="71"/>
        <v>317.2</v>
      </c>
      <c r="K168" s="185">
        <f t="shared" si="73"/>
        <v>400.8</v>
      </c>
    </row>
    <row r="169" spans="1:11" ht="110.25" outlineLevel="4" x14ac:dyDescent="0.2">
      <c r="A169" s="184" t="s">
        <v>90</v>
      </c>
      <c r="B169" s="182" t="s">
        <v>319</v>
      </c>
      <c r="C169" s="182" t="s">
        <v>290</v>
      </c>
      <c r="D169" s="182"/>
      <c r="E169" s="185">
        <f>E170</f>
        <v>259.5</v>
      </c>
      <c r="F169" s="185">
        <v>0</v>
      </c>
      <c r="G169" s="185">
        <f t="shared" si="66"/>
        <v>259.5</v>
      </c>
      <c r="H169" s="185">
        <f t="shared" ref="H169:K169" si="74">H170</f>
        <v>291.2</v>
      </c>
      <c r="I169" s="185">
        <f t="shared" si="74"/>
        <v>0</v>
      </c>
      <c r="J169" s="185">
        <f t="shared" si="71"/>
        <v>291.2</v>
      </c>
      <c r="K169" s="185">
        <f t="shared" si="74"/>
        <v>374.8</v>
      </c>
    </row>
    <row r="170" spans="1:11" ht="31.5" outlineLevel="5" x14ac:dyDescent="0.2">
      <c r="A170" s="186" t="s">
        <v>29</v>
      </c>
      <c r="B170" s="187" t="s">
        <v>319</v>
      </c>
      <c r="C170" s="187" t="s">
        <v>290</v>
      </c>
      <c r="D170" s="187" t="s">
        <v>30</v>
      </c>
      <c r="E170" s="188">
        <v>259.5</v>
      </c>
      <c r="F170" s="188">
        <v>0</v>
      </c>
      <c r="G170" s="188">
        <f t="shared" si="66"/>
        <v>259.5</v>
      </c>
      <c r="H170" s="264">
        <v>291.2</v>
      </c>
      <c r="I170" s="264">
        <v>0</v>
      </c>
      <c r="J170" s="188">
        <f t="shared" si="71"/>
        <v>291.2</v>
      </c>
      <c r="K170" s="188">
        <v>374.8</v>
      </c>
    </row>
    <row r="171" spans="1:11" ht="47.25" outlineLevel="4" x14ac:dyDescent="0.2">
      <c r="A171" s="184" t="s">
        <v>110</v>
      </c>
      <c r="B171" s="182" t="s">
        <v>319</v>
      </c>
      <c r="C171" s="182" t="s">
        <v>168</v>
      </c>
      <c r="D171" s="182"/>
      <c r="E171" s="185">
        <f>E172</f>
        <v>26</v>
      </c>
      <c r="F171" s="185">
        <v>0</v>
      </c>
      <c r="G171" s="185">
        <f t="shared" si="66"/>
        <v>26</v>
      </c>
      <c r="H171" s="185">
        <f t="shared" ref="H171:K171" si="75">H172</f>
        <v>26</v>
      </c>
      <c r="I171" s="185">
        <f t="shared" si="75"/>
        <v>0</v>
      </c>
      <c r="J171" s="185">
        <f t="shared" si="71"/>
        <v>26</v>
      </c>
      <c r="K171" s="185">
        <f t="shared" si="75"/>
        <v>26</v>
      </c>
    </row>
    <row r="172" spans="1:11" ht="31.5" outlineLevel="5" x14ac:dyDescent="0.2">
      <c r="A172" s="186" t="s">
        <v>29</v>
      </c>
      <c r="B172" s="187" t="s">
        <v>319</v>
      </c>
      <c r="C172" s="187" t="s">
        <v>168</v>
      </c>
      <c r="D172" s="187" t="s">
        <v>30</v>
      </c>
      <c r="E172" s="188">
        <v>26</v>
      </c>
      <c r="F172" s="188">
        <v>0</v>
      </c>
      <c r="G172" s="188">
        <f>E172+F172</f>
        <v>26</v>
      </c>
      <c r="H172" s="264">
        <v>26</v>
      </c>
      <c r="I172" s="264">
        <v>0</v>
      </c>
      <c r="J172" s="188">
        <f t="shared" si="71"/>
        <v>26</v>
      </c>
      <c r="K172" s="188">
        <v>26</v>
      </c>
    </row>
    <row r="173" spans="1:11" x14ac:dyDescent="0.2">
      <c r="A173" s="197" t="s">
        <v>432</v>
      </c>
      <c r="B173" s="198"/>
      <c r="C173" s="198"/>
      <c r="D173" s="198"/>
      <c r="E173" s="199">
        <f>E12+E29+E35+E46+E53+E59+E74+E91+E102+E111+E117+E123+E147</f>
        <v>28824.799999999999</v>
      </c>
      <c r="F173" s="199">
        <f t="shared" ref="F173:G173" si="76">F12+F29+F35+F46+F53+F59+F74+F91+F102+F111+F117+F123+F147</f>
        <v>864.59999999999991</v>
      </c>
      <c r="G173" s="199">
        <f t="shared" si="76"/>
        <v>29689.399999999998</v>
      </c>
      <c r="H173" s="199">
        <f t="shared" ref="H173:K173" si="77">H12+H29+H35+H46+H53+H59+H74+H91+H102+H111+H117+H123+H147</f>
        <v>36349.699999999997</v>
      </c>
      <c r="I173" s="199">
        <f t="shared" si="77"/>
        <v>4905.5</v>
      </c>
      <c r="J173" s="194">
        <f t="shared" si="71"/>
        <v>41255.199999999997</v>
      </c>
      <c r="K173" s="199">
        <f t="shared" si="77"/>
        <v>20656.3</v>
      </c>
    </row>
    <row r="174" spans="1:11" x14ac:dyDescent="0.2">
      <c r="A174" s="184" t="s">
        <v>61</v>
      </c>
      <c r="B174" s="182"/>
      <c r="C174" s="182"/>
      <c r="D174" s="182"/>
      <c r="E174" s="185">
        <v>0</v>
      </c>
      <c r="F174" s="185">
        <v>0</v>
      </c>
      <c r="G174" s="185">
        <v>0</v>
      </c>
      <c r="H174" s="263">
        <v>843.1</v>
      </c>
      <c r="I174" s="263">
        <v>0</v>
      </c>
      <c r="J174" s="185">
        <f t="shared" si="71"/>
        <v>843.1</v>
      </c>
      <c r="K174" s="185">
        <v>864.6</v>
      </c>
    </row>
    <row r="175" spans="1:11" x14ac:dyDescent="0.2">
      <c r="A175" s="197" t="s">
        <v>62</v>
      </c>
      <c r="B175" s="198"/>
      <c r="C175" s="198"/>
      <c r="D175" s="198"/>
      <c r="E175" s="199">
        <f>E173+E174</f>
        <v>28824.799999999999</v>
      </c>
      <c r="F175" s="199">
        <f t="shared" ref="F175:G175" si="78">F173+F174</f>
        <v>864.59999999999991</v>
      </c>
      <c r="G175" s="199">
        <f t="shared" si="78"/>
        <v>29689.399999999998</v>
      </c>
      <c r="H175" s="199">
        <f t="shared" ref="H175:K175" si="79">H173+H174</f>
        <v>37192.799999999996</v>
      </c>
      <c r="I175" s="199">
        <f t="shared" si="79"/>
        <v>4905.5</v>
      </c>
      <c r="J175" s="194">
        <f t="shared" si="71"/>
        <v>42098.299999999996</v>
      </c>
      <c r="K175" s="199">
        <f t="shared" si="79"/>
        <v>21520.899999999998</v>
      </c>
    </row>
    <row r="176" spans="1:11" x14ac:dyDescent="0.2">
      <c r="E176" s="180"/>
      <c r="F176" s="180"/>
      <c r="G176" s="180"/>
      <c r="H176" s="180"/>
      <c r="I176" s="180"/>
      <c r="J176" s="181"/>
      <c r="K176" s="180"/>
    </row>
    <row r="177" spans="10:11" x14ac:dyDescent="0.2">
      <c r="J177" s="180"/>
      <c r="K177" s="242"/>
    </row>
  </sheetData>
  <autoFilter ref="A11:IZ175"/>
  <mergeCells count="7">
    <mergeCell ref="A8:K8"/>
    <mergeCell ref="A10:A11"/>
    <mergeCell ref="B10:B11"/>
    <mergeCell ref="C10:C11"/>
    <mergeCell ref="D10:D11"/>
    <mergeCell ref="E10:F10"/>
    <mergeCell ref="H10:I10"/>
  </mergeCells>
  <pageMargins left="0.74803149606299213" right="0.43307086614173229" top="0.9055118110236221" bottom="0.23622047244094491" header="0.27559055118110237" footer="0.31496062992125984"/>
  <pageSetup paperSize="9" scale="72" fitToHeight="2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Прил4</vt:lpstr>
      <vt:lpstr>пр.5</vt:lpstr>
      <vt:lpstr>Прил5</vt:lpstr>
      <vt:lpstr>Прил.6</vt:lpstr>
      <vt:lpstr>Прил.6!APPT</vt:lpstr>
      <vt:lpstr>Прил5!APPT</vt:lpstr>
      <vt:lpstr>Прил5!FIO</vt:lpstr>
      <vt:lpstr>Прил.6!SIGN</vt:lpstr>
      <vt:lpstr>Прил5!SIGN</vt:lpstr>
      <vt:lpstr>пр.5!Заголовки_для_печати</vt:lpstr>
      <vt:lpstr>Прил.6!Заголовки_для_печати</vt:lpstr>
      <vt:lpstr>Прил5!Заголовки_для_печати</vt:lpstr>
      <vt:lpstr>пр.5!Область_печати</vt:lpstr>
      <vt:lpstr>Прил4!Область_печати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2026-05-22T08:20:11Z</cp:lastPrinted>
  <dcterms:created xsi:type="dcterms:W3CDTF">2022-12-09T13:19:00Z</dcterms:created>
  <dcterms:modified xsi:type="dcterms:W3CDTF">2026-05-22T08:20:14Z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